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 tabRatio="70"/>
  </bookViews>
  <sheets>
    <sheet name="Лист1" sheetId="1" r:id="rId1"/>
  </sheets>
  <definedNames>
    <definedName name="_xlnm.Print_Area" localSheetId="0">Лист1!$A$1:$X$115</definedName>
  </definedNames>
  <calcPr calcId="114210"/>
</workbook>
</file>

<file path=xl/calcChain.xml><?xml version="1.0" encoding="utf-8"?>
<calcChain xmlns="http://schemas.openxmlformats.org/spreadsheetml/2006/main">
  <c r="W94" i="1"/>
  <c r="W110"/>
  <c r="W107"/>
  <c r="W101"/>
  <c r="W85"/>
  <c r="W79"/>
  <c r="W71"/>
  <c r="W52"/>
  <c r="W48"/>
  <c r="W42"/>
  <c r="W39"/>
  <c r="W25"/>
  <c r="W13"/>
  <c r="W77"/>
  <c r="W112"/>
  <c r="V107"/>
  <c r="U107"/>
  <c r="T107"/>
  <c r="S107"/>
  <c r="V71"/>
  <c r="U71"/>
  <c r="V52"/>
  <c r="V48"/>
  <c r="U52"/>
  <c r="U48"/>
  <c r="T52"/>
  <c r="T48"/>
  <c r="S52"/>
  <c r="S48"/>
  <c r="V39"/>
  <c r="U39"/>
  <c r="T39"/>
  <c r="S39"/>
  <c r="V110"/>
  <c r="U110"/>
  <c r="T110"/>
  <c r="S110"/>
  <c r="V79"/>
  <c r="U79"/>
  <c r="T79"/>
  <c r="S79"/>
  <c r="V85"/>
  <c r="U85"/>
  <c r="T85"/>
  <c r="S85"/>
  <c r="V101"/>
  <c r="U101"/>
  <c r="T101"/>
  <c r="S101"/>
  <c r="V94"/>
  <c r="U94"/>
  <c r="T94"/>
  <c r="S94"/>
  <c r="V13"/>
  <c r="U13"/>
  <c r="T13"/>
  <c r="S13"/>
  <c r="V42"/>
  <c r="U42"/>
  <c r="T42"/>
  <c r="S42"/>
  <c r="V25"/>
  <c r="U25"/>
  <c r="T25"/>
  <c r="S25"/>
  <c r="U77"/>
  <c r="V77"/>
  <c r="V112"/>
  <c r="U112"/>
  <c r="S77"/>
  <c r="S112"/>
  <c r="T77"/>
  <c r="T112"/>
  <c r="R79"/>
  <c r="Q79"/>
  <c r="R110"/>
  <c r="Q110"/>
  <c r="R107"/>
  <c r="Q107"/>
  <c r="R101"/>
  <c r="Q101"/>
  <c r="R94"/>
  <c r="Q94"/>
  <c r="R85"/>
  <c r="Q85"/>
  <c r="R52"/>
  <c r="Q52"/>
  <c r="R48"/>
  <c r="Q48"/>
  <c r="R42"/>
  <c r="Q42"/>
  <c r="R39"/>
  <c r="Q39"/>
  <c r="R25"/>
  <c r="Q25"/>
  <c r="R13"/>
  <c r="Q13"/>
  <c r="P42"/>
  <c r="O42"/>
  <c r="P107"/>
  <c r="O107"/>
  <c r="Q77"/>
  <c r="Q112"/>
  <c r="R77"/>
  <c r="R112"/>
  <c r="P52"/>
  <c r="O52"/>
  <c r="P48"/>
  <c r="O48"/>
  <c r="P101"/>
  <c r="O101"/>
  <c r="P110"/>
  <c r="O110"/>
  <c r="P94"/>
  <c r="O94"/>
  <c r="P85"/>
  <c r="O85"/>
  <c r="P77"/>
  <c r="P39"/>
  <c r="O39"/>
  <c r="P25"/>
  <c r="O25"/>
  <c r="P13"/>
  <c r="O13"/>
  <c r="M110"/>
  <c r="M107"/>
  <c r="M101"/>
  <c r="M94"/>
  <c r="M85"/>
  <c r="M52"/>
  <c r="M42"/>
  <c r="M39"/>
  <c r="M25"/>
  <c r="M13"/>
  <c r="N110"/>
  <c r="N107"/>
  <c r="N101"/>
  <c r="N94"/>
  <c r="N85"/>
  <c r="N52"/>
  <c r="N42"/>
  <c r="N39"/>
  <c r="N25"/>
  <c r="N13"/>
  <c r="L110"/>
  <c r="K110"/>
  <c r="L107"/>
  <c r="K107"/>
  <c r="L101"/>
  <c r="K101"/>
  <c r="L94"/>
  <c r="K94"/>
  <c r="L85"/>
  <c r="K85"/>
  <c r="L52"/>
  <c r="K52"/>
  <c r="L48"/>
  <c r="K48"/>
  <c r="L42"/>
  <c r="K42"/>
  <c r="K25"/>
  <c r="L25"/>
  <c r="L39"/>
  <c r="K39"/>
  <c r="L13"/>
  <c r="K13"/>
  <c r="J85"/>
  <c r="I85"/>
  <c r="M77"/>
  <c r="P112"/>
  <c r="M48"/>
  <c r="M112"/>
  <c r="K77"/>
  <c r="L77"/>
  <c r="N48"/>
  <c r="N77"/>
  <c r="K112"/>
  <c r="L112"/>
  <c r="J101"/>
  <c r="J107"/>
  <c r="J110"/>
  <c r="J52"/>
  <c r="J48"/>
  <c r="J42"/>
  <c r="J39"/>
  <c r="J25"/>
  <c r="J13"/>
  <c r="I25"/>
  <c r="I107"/>
  <c r="I110"/>
  <c r="I101"/>
  <c r="J94"/>
  <c r="I94"/>
  <c r="I39"/>
  <c r="I13"/>
  <c r="I42"/>
  <c r="I52"/>
  <c r="N112"/>
  <c r="I77"/>
  <c r="I48"/>
  <c r="J77"/>
  <c r="J112"/>
  <c r="I112"/>
  <c r="O77"/>
  <c r="O112"/>
</calcChain>
</file>

<file path=xl/sharedStrings.xml><?xml version="1.0" encoding="utf-8"?>
<sst xmlns="http://schemas.openxmlformats.org/spreadsheetml/2006/main" count="436" uniqueCount="220">
  <si>
    <t>0210000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</si>
  <si>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</si>
  <si>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</si>
  <si>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Капітальні видатки</t>
  </si>
  <si>
    <t>0210180</t>
  </si>
  <si>
    <t>Інша діяльність у сфері державного управління</t>
  </si>
  <si>
    <t>0218110</t>
  </si>
  <si>
    <t>Заходи із запобігання та ліквідації надзвичайних ситуацій та наслідків стихійного лиха</t>
  </si>
  <si>
    <t>0610000</t>
  </si>
  <si>
    <t>Управління освіти Прилуцької міської ради</t>
  </si>
  <si>
    <t>0610160</t>
  </si>
  <si>
    <t>0611161</t>
  </si>
  <si>
    <t>Забезпечення діяльності інших закладів у сфері освіти</t>
  </si>
  <si>
    <t>0617640</t>
  </si>
  <si>
    <t>Заходи з енергозбереження</t>
  </si>
  <si>
    <t>0800000</t>
  </si>
  <si>
    <t>0813031</t>
  </si>
  <si>
    <t>Надання інших пільг окремим категоріям громадян відповідно до законодавства</t>
  </si>
  <si>
    <t>Капітальні трансферти населенню</t>
  </si>
  <si>
    <t>1000000</t>
  </si>
  <si>
    <t>Відділ культури та туризму  Прилуцької міської ради (головний розпорядник)</t>
  </si>
  <si>
    <t>1010160</t>
  </si>
  <si>
    <t>1014030</t>
  </si>
  <si>
    <t>Забезпечення діяльності бібліотек</t>
  </si>
  <si>
    <t>Управління житлово-комунального господарства Прилуцької міської ради</t>
  </si>
  <si>
    <t>Реконструкція каналізаційної насосної станції № 2 по вулиці Білецького-Носенка,7/2 з заміною каналізаційних мереж</t>
  </si>
  <si>
    <t>«Реконструкція  будівлі (цокольний поверх АТС-4) під центр надання адміністративних послуг по вул. Івана Скоропадського, 102 в м. Прилуки Чернігівської області».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</si>
  <si>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</si>
  <si>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 та архітектури Прилуцької міської ради</t>
  </si>
  <si>
    <t>1610160</t>
  </si>
  <si>
    <t>3710000</t>
  </si>
  <si>
    <t>Фінансове управління Прилуцької міської ради</t>
  </si>
  <si>
    <t>3710160</t>
  </si>
  <si>
    <t>Усього</t>
  </si>
  <si>
    <t>Бюджет сесія 17.12.19</t>
  </si>
  <si>
    <t>1800000 В/З</t>
  </si>
  <si>
    <t>4358419,48             зал Б/Р</t>
  </si>
  <si>
    <t>3132</t>
  </si>
  <si>
    <t>13999000 зал субв С-Е</t>
  </si>
  <si>
    <t>Виконання інвестиційних проектів в рамках здійснення заходів щодо соціально-економічного розвитку окремих територій</t>
  </si>
  <si>
    <t>950000 В/З</t>
  </si>
  <si>
    <t>Виготовлення ПКД по об’єкту: "Капітальний ремонт відділення екстреної та невідкладної допомоги КНП "ПЦМЛ" по вул. Київська, 56 у м. Прилуки Чернігівської обл."</t>
  </si>
  <si>
    <t>Виготовлення проєктно-кошторисної документації по об’єкту: "Капітальний ремонт дороги по вул.Костянтинівській (від вул. Гімназичної до вул.Пушкіна) в м.Прилуки Чернігівської області" з поданням та проходженням експертизи</t>
  </si>
  <si>
    <t>2020000 із ЗФ</t>
  </si>
  <si>
    <t>1680000 Б/Р</t>
  </si>
  <si>
    <t xml:space="preserve">Капітальний ремонт дорожнього покриття проїзної частини вул.Андріївської (від вул.1 Травня до вул.Костянтинівської) в м.Прилуки Чернігівської області </t>
  </si>
  <si>
    <t>15000 В/З</t>
  </si>
  <si>
    <t xml:space="preserve">виготовлення ПКД по об’єкту: "Капітальний ремонт пішохідного переходу з встановленням світлофору по вул. Київська, 56 у м. Прилуки Чернігівської обл." </t>
  </si>
  <si>
    <t>0611020</t>
  </si>
  <si>
    <t>0611090</t>
  </si>
  <si>
    <t>Зміни розп 15.01.20 №11р   65 сесія  13.02.2020 ріш №8</t>
  </si>
  <si>
    <t>Надання позашкільної освіти позашкільними закладами освіти, заходи із позашкільної роботи з дітьми</t>
  </si>
  <si>
    <t>110000 депут міс</t>
  </si>
  <si>
    <t>Управління капітального будівництва міської ради           м. Прилуки</t>
  </si>
  <si>
    <t>283182 В/З</t>
  </si>
  <si>
    <t>виготовлення проектної документації з поданням та проходженням експертизи: "Реконструкція відрізку проїзної частини та тротуару з влаштуванням ливневої каналізації на перехресті вул. Скоропадського та вїзду  Опанасівський в м. Прилуки Чернігівської області</t>
  </si>
  <si>
    <t>виготовлення проектної документації по об`єкту "Капітальний ремонт проїзної частини шляхом улаштування пішохідного переходу на перехресті вул. Земська та вул. Миколаївська в м.Прилуки Чернігівської області"</t>
  </si>
  <si>
    <t>Будівництво залізничного переїзду по вул. Челюскінців (1 км ПК 9) у м. Прилуки Чернігівської області"</t>
  </si>
  <si>
    <t>Капітальний ремонт дорожнього покриття проїзної частини вул. Костянтинівської (від вул. Вокзальної до вул. Гімназичної) в м.Прилуки Чернігівської області" ( АН)</t>
  </si>
  <si>
    <t>Виготовлення проектної документації об`єкту: "Капітальний ремонт житлового будинку (закріплення грунту основи фундаменту методом цементації) по вул. Юрія Коптєва, 60 в м.Прилуки, Чернігівської області</t>
  </si>
  <si>
    <t>Будівництво об'єктів житлово-комунального господарства</t>
  </si>
  <si>
    <t>Капітальний ремонт будівлі НВК № 15 (вимощення, система водовідведення з даху) за адресою: ІІ провулок Миколаївський, 14 А в м. Прилуки Чернігівської області</t>
  </si>
  <si>
    <t>Будівництво громадської вбиральні у центральній частині м. Прилуки Чернігівської області</t>
  </si>
  <si>
    <t>Будівництво інших об'єктів соціальної та виробничої інфраструктури комунальної власності</t>
  </si>
  <si>
    <t xml:space="preserve">Будівництво спортивного майданчику зі штучним покриттям Прилуцької дитячо-юнацької спортивної школи по вул. Пушкіна, 104 в м.Прилуки Чернігівської області з виділенням черговості: І-ша черга – улаштування спортивного майданчика з асфальтобетонним покриттям" 
- 20038,00 грн.
</t>
  </si>
  <si>
    <t>466019,84 зал субв</t>
  </si>
  <si>
    <t>48848,54           зал  субв</t>
  </si>
  <si>
    <t>Будівництво споруд, установ та закладів фізичної культури і спорту</t>
  </si>
  <si>
    <t>виготовлення проектної документації на будівництво будівель і споруд позашкільного навчального закладу Прилуцької дитячо-юнацької спортивної школи Прилуцької міської ради за адресою: Чернігівська обл., м. Прилуки, вул. Пушкіна, 104 за погодженням виготовлених матеріалів із Федерацією легкої атлетики України (ФЛАУ), окремий  проект по стадії (ЕП) з поданням та проходженням експертизи:</t>
  </si>
  <si>
    <t xml:space="preserve"> 1. Будівництво майданчиків:
- для запасної трави,
- для вуличних тренажерів,
- для нагороджень
за адресою: Чернігівська область, м. Прилуки , вул. Пушкіна, 104" - </t>
  </si>
  <si>
    <t>1610000</t>
  </si>
  <si>
    <t xml:space="preserve">Реконструкція 
існуючої котельні за адресою: Чернігівська обл., м.Прилуки, вул. Пушкіна, 104"  
</t>
  </si>
  <si>
    <t>0212010</t>
  </si>
  <si>
    <t>Багатопрофільна стаціонарна медична допомога населенню</t>
  </si>
  <si>
    <t>Капітальні трансферти підприємствам (установам, організаціям)</t>
  </si>
  <si>
    <t xml:space="preserve"> програми "Сприяння виконанню депутатських повноважень депутатами Прилуцької міської ради на 2017-2020 роки":                                                грн</t>
  </si>
  <si>
    <t>0611010</t>
  </si>
  <si>
    <t>Субвенція з обл. б-ту на надання державної підтримки особам з особливими освітніми потребами (інклюзивні класи)</t>
  </si>
  <si>
    <t>Субвенція на забезпечення якісної, сучасної, та доступної загальної середньої освіти "НУШ"</t>
  </si>
  <si>
    <t xml:space="preserve">КП «Міськсвітло»
Створення необоротних активів: 
- Придбання багаторічних насаджень для облаштування паркової зони міста.
</t>
  </si>
  <si>
    <t>Внески до статутного капіталу суб’єктів господарювання</t>
  </si>
  <si>
    <t xml:space="preserve">Залишок коштів медичної субвенції 2020 року короновірус
</t>
  </si>
  <si>
    <t>Інша діяльність у сфері екології та охорони природних ресурсів</t>
  </si>
  <si>
    <t>Забезпечення діяльності музеїв i виставок</t>
  </si>
  <si>
    <t>3110</t>
  </si>
  <si>
    <t>Надання загальної середньої освіти закладами загальної середньої освіти (у тому числі з дошкільними підрозділами (відділеннями, групами))</t>
  </si>
  <si>
    <t xml:space="preserve">Виготовлення проектно-кошторисної документації робочих проектів по об`єкту: «Капітальний ремонт з улаштуванням евакуаційних виходів дошкільного навчального закладу №3 інтелектуально-оздоровчого направлення Прилуцької міської ради Чернігівської області за адресою В/М № 12, буд. № 7  в м. Прилуки Чернігівської області» </t>
  </si>
  <si>
    <t xml:space="preserve">«Капітальний ремонт (вимощення, стіни, дах) приміщення ЗОШ І-ІІІ ступенів № 7 по вул.Земській, 36  в м. Прилуки Чернігівської області» </t>
  </si>
  <si>
    <t>Будівництво1 освітніх установ та закладів</t>
  </si>
  <si>
    <t>КП Прилукитепловодопостачання</t>
  </si>
  <si>
    <t xml:space="preserve">Виготовлення проєктно-кошторисної документації по об’єкту: Капітальний ремонт дорожнього покриття проїзної частини вул.Івана Скоропадського (від вул. Незалежності до вул.Земської) в м.Прилуки Чернігівської області” з поданням та проходженням експертизи </t>
  </si>
  <si>
    <t xml:space="preserve">Виготовлення проєктно-кошторисної документації по об’єкту: Капітальний ремонт дорожнього покриття проїзної частини вул.Котляревського (від вул.Київської до вул.Берегової) в м.Прилуки Чернігівської області” з поданням та проходженням експертизи </t>
  </si>
  <si>
    <t xml:space="preserve">Виготовлення проєктно-кошторисної документації по об’єкту: Капітальний ремонт дорожнього покриття проїзної частини вул.1 Травня (від вул.Юрія Коптєва до вул.І Козачої ) в м.Прилуки Чернігівської області” з поданням та проходженням експертизи </t>
  </si>
  <si>
    <t>Виконання коригування та проведення експертизи робочого проекту «Капітальний ремонт дорожнього покриття проїзної частини вул.. Вокзальної (від вул.. Київської до вул..1 Травня) в м. Прилуки Чернігівської області (коригування з додаванням ІІІ-ої черги)</t>
  </si>
  <si>
    <t xml:space="preserve">КП «Міськсвітло»
-придбання виробничого обладнання довгострокового користування для модернізації ліній електропередач зовнішнього освітлення
</t>
  </si>
  <si>
    <t xml:space="preserve">КП «Міськсвітло»
Створення необоротних активів: придбання багаторічних насаджень для облаштування паркової зони міста.
</t>
  </si>
  <si>
    <t>Виготовлення проєктно-кошторисної документації по об’єкту:
-Капітальний ремонт дорожнього покриття проїзної частини вул.Перемоги  в м.Прилуки Чернігівської області (І черга — від вул.Київської до вул. Гвардійської. ІІ черга — від вул.Гвардійської до вул.Промислової) з поданням та проходженням експертизи</t>
  </si>
  <si>
    <t>Реалізація проектів з реконструкції,капітального ремонту приймальних відділеньв опорних закладах охорони здоров"яу госпітальних округах</t>
  </si>
  <si>
    <t>Уточнений план на 01.09.2020</t>
  </si>
  <si>
    <t>Каса на 01.09.2020</t>
  </si>
  <si>
    <t xml:space="preserve">Залишок коштів медичної субвенції 2020 року  цмл
</t>
  </si>
  <si>
    <t>Уточнений план на 01.10.2020</t>
  </si>
  <si>
    <r>
      <t>Виконавчий комітет  Прилуцької міської ради</t>
    </r>
    <r>
      <rPr>
        <b/>
        <i/>
        <sz val="13"/>
        <color indexed="8"/>
        <rFont val="Times New Roman"/>
        <family val="1"/>
        <charset val="204"/>
      </rPr>
      <t xml:space="preserve"> </t>
    </r>
  </si>
  <si>
    <r>
      <t>Управління праці та СЗН  Прилуцької міської ради</t>
    </r>
    <r>
      <rPr>
        <b/>
        <i/>
        <sz val="13"/>
        <color indexed="8"/>
        <rFont val="Times New Roman"/>
        <family val="1"/>
        <charset val="204"/>
      </rPr>
      <t xml:space="preserve"> </t>
    </r>
  </si>
  <si>
    <r>
      <t>Будівництво</t>
    </r>
    <r>
      <rPr>
        <b/>
        <vertAlign val="superscript"/>
        <sz val="13"/>
        <color indexed="8"/>
        <rFont val="Times New Roman"/>
        <family val="1"/>
        <charset val="204"/>
      </rPr>
      <t>-1</t>
    </r>
    <r>
      <rPr>
        <sz val="13"/>
        <color indexed="8"/>
        <rFont val="Times New Roman"/>
        <family val="1"/>
        <charset val="204"/>
      </rPr>
      <t> об'єктів житлово-комунального господарства</t>
    </r>
  </si>
  <si>
    <r>
      <t>Будівництво</t>
    </r>
    <r>
      <rPr>
        <vertAlign val="superscript"/>
        <sz val="13"/>
        <color indexed="8"/>
        <rFont val="Times New Roman"/>
        <family val="1"/>
        <charset val="204"/>
      </rPr>
      <t>1</t>
    </r>
    <r>
      <rPr>
        <sz val="13"/>
        <color indexed="8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</si>
  <si>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b/>
        <vertAlign val="superscript"/>
        <sz val="13"/>
        <color indexed="8"/>
        <rFont val="Times New Roman"/>
        <family val="1"/>
        <charset val="204"/>
      </rPr>
      <t>-1</t>
    </r>
    <r>
      <rPr>
        <sz val="13"/>
        <color indexed="8"/>
        <rFont val="Times New Roman"/>
        <family val="1"/>
        <charset val="204"/>
      </rPr>
      <t> інших об'єктів соціальної та виробничої інфраструктури комунальної власності</t>
    </r>
  </si>
  <si>
    <r>
      <rPr>
        <b/>
        <sz val="13"/>
        <color indexed="40"/>
        <rFont val="Times New Roman"/>
        <family val="1"/>
        <charset val="204"/>
      </rPr>
      <t>вільний залишок,</t>
    </r>
    <r>
      <rPr>
        <sz val="13"/>
        <rFont val="Times New Roman"/>
        <family val="1"/>
        <charset val="204"/>
      </rPr>
      <t xml:space="preserve">
ПКД по об’єкту: "Капітальний ремонт проїзної частини шляхом улаштування пішохідного переходу по вул. Садовій в м. Прилуки Чернігівської області
</t>
    </r>
  </si>
  <si>
    <r>
      <t xml:space="preserve">2972955,60               зал </t>
    </r>
    <r>
      <rPr>
        <b/>
        <sz val="13"/>
        <color indexed="60"/>
        <rFont val="Calibri"/>
        <family val="2"/>
        <charset val="204"/>
      </rPr>
      <t>НЕФКО</t>
    </r>
  </si>
  <si>
    <r>
      <t>Будівництво</t>
    </r>
    <r>
      <rPr>
        <vertAlign val="superscript"/>
        <sz val="13"/>
        <color indexed="8"/>
        <rFont val="Times New Roman"/>
        <family val="1"/>
        <charset val="204"/>
      </rPr>
      <t>1</t>
    </r>
    <r>
      <rPr>
        <sz val="13"/>
        <color indexed="8"/>
        <rFont val="Times New Roman"/>
        <family val="1"/>
        <charset val="204"/>
      </rPr>
      <t xml:space="preserve"> освітніх установ та закладів</t>
    </r>
  </si>
  <si>
    <t xml:space="preserve">Співфінансування по об’єкту: «Будівництво інженерних споруд та благоустрій(поліпшення технічного стану) р. Удай в межах м. Прилуки Чернігівської області на ділянці від ПК-32 до ПК-46 та від ПК-0* до ПК-5*» 
</t>
  </si>
  <si>
    <t>ЗАТВЕРДЖЕНО</t>
  </si>
  <si>
    <t>Рішення міської ради</t>
  </si>
  <si>
    <t>Додаток 6</t>
  </si>
  <si>
    <t>Начальник фінансового управління міської ради</t>
  </si>
  <si>
    <t>О.І.Ворона</t>
  </si>
  <si>
    <t>Розподіл коштів бюджету розвитку за об'єктами у 2020 році</t>
  </si>
  <si>
    <t>(код бюджету)</t>
  </si>
  <si>
    <t>Ворона О.І.</t>
  </si>
  <si>
    <t xml:space="preserve"> Будівництво доріжки для скандинавської ходьби за адресою:
Чернігівська область, м. Прилуки , вул. Пушкіна, 104</t>
  </si>
  <si>
    <t xml:space="preserve">Будівництво манежу за адресою: Чернігівська область, м. Прилуки ,   вул. Пушкіна, 104" - </t>
  </si>
  <si>
    <t xml:space="preserve">Будівництво автостоянки за адресою:Чернігівська область, м. Прилуки, вул. Пушкіна, 104" </t>
  </si>
  <si>
    <t xml:space="preserve">Будівництво мереж зовнішнього освітлення за адресою:Чернігівська область, м. Прилуки , вул. Пушкіна, 104" </t>
  </si>
  <si>
    <t>КЕКВ</t>
  </si>
  <si>
    <t>Найменування об'єкта відповідно до проектно-кошторисної документації</t>
  </si>
  <si>
    <t>0160</t>
  </si>
  <si>
    <t>0111</t>
  </si>
  <si>
    <t>0180</t>
  </si>
  <si>
    <t>0133</t>
  </si>
  <si>
    <t>2010</t>
  </si>
  <si>
    <t>0731</t>
  </si>
  <si>
    <t>8110</t>
  </si>
  <si>
    <t>0320</t>
  </si>
  <si>
    <t>1010</t>
  </si>
  <si>
    <t>0910</t>
  </si>
  <si>
    <t>1020</t>
  </si>
  <si>
    <t>0921</t>
  </si>
  <si>
    <t>1090</t>
  </si>
  <si>
    <t>0960</t>
  </si>
  <si>
    <t>1161</t>
  </si>
  <si>
    <t>0990</t>
  </si>
  <si>
    <t>7640</t>
  </si>
  <si>
    <t>0470</t>
  </si>
  <si>
    <t>3031</t>
  </si>
  <si>
    <t>1030</t>
  </si>
  <si>
    <t>3240</t>
  </si>
  <si>
    <t>4030</t>
  </si>
  <si>
    <t>0824</t>
  </si>
  <si>
    <t>4040</t>
  </si>
  <si>
    <t>1014060</t>
  </si>
  <si>
    <t>4060</t>
  </si>
  <si>
    <t>0828</t>
  </si>
  <si>
    <t>1100</t>
  </si>
  <si>
    <t>8330</t>
  </si>
  <si>
    <t>0540</t>
  </si>
  <si>
    <t>7461</t>
  </si>
  <si>
    <t>0456</t>
  </si>
  <si>
    <t>7363</t>
  </si>
  <si>
    <t>0490</t>
  </si>
  <si>
    <t>1517369</t>
  </si>
  <si>
    <t>7369</t>
  </si>
  <si>
    <t>1517325</t>
  </si>
  <si>
    <t>7325</t>
  </si>
  <si>
    <t>0443</t>
  </si>
  <si>
    <t>1517330</t>
  </si>
  <si>
    <t>7330</t>
  </si>
  <si>
    <t>1517321</t>
  </si>
  <si>
    <t>7321</t>
  </si>
  <si>
    <t>7310</t>
  </si>
  <si>
    <t>7670</t>
  </si>
  <si>
    <t>7322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</si>
  <si>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</si>
  <si>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мистецькими школами</t>
  </si>
  <si>
    <t>____сесія ___скликання</t>
  </si>
  <si>
    <t>______ 2020 року № ___</t>
  </si>
  <si>
    <t>(грн.)</t>
  </si>
  <si>
    <t xml:space="preserve">Залишок коштів медичної субвенції 2020 року 
</t>
  </si>
  <si>
    <t xml:space="preserve">Співфінансування проекту:«Придбання рентгенівського діагностичного комплексу з цифровою обробкою зображення на два робочі місця»  </t>
  </si>
  <si>
    <t xml:space="preserve">Залишок коштів медичної субвенції 2019 року  </t>
  </si>
  <si>
    <t>Залишок коштів освітньої субвенції, що утворився на 01.01.2020 року на Ремонт та придбання обладнання для їдалень (харчоблоків) закладів загальної середньої освіти</t>
  </si>
  <si>
    <t xml:space="preserve">Програма "Сприяння виконанню депутатських повноважень депутатами Прилуцької міської ради на 2017-2020 роки"                                              </t>
  </si>
  <si>
    <t>Програма "Сприяння виконанню депутатських повноважень депутатами Прилуцької міської ради на 2017-2020 роки"</t>
  </si>
  <si>
    <t xml:space="preserve">Виготовлення проєктно-кошторисної документації по об’єкту: "Капітальний ремонт дороги по вул.Київській (від вул.Ю.Коптєва до вул.Котляревського) в м.Прилуки Чернігівської області" з поданням та проходженням експертизи </t>
  </si>
  <si>
    <t>Капітальний ремонт дороги по вул.Київській (від вул.Ю.Коптєва до вул.Котляревського) в м.Прилуки Чернігівської області</t>
  </si>
  <si>
    <t>Капітальний ремонт дороги по вул. Костянтинівській (від вул.Гімназичної до вул.Пушкіна) в м.Прилуки Чернігівської області</t>
  </si>
  <si>
    <t>Капітальний ремонт дорожнього покриття проїзної частини вул.Незалежності в м.Прилуки Чернігівської області</t>
  </si>
  <si>
    <t xml:space="preserve">Виготовлення проєктно-кошторисної документації по об’єкту: 
 -Капітальний ремонт дорожнього покриття проїзної частини вул. І Козача (від вул.1 Травня до вул.Київської) в м.Прилуки Чернігівської області з поданням та проходженням експертизи 
</t>
  </si>
  <si>
    <t xml:space="preserve"> Зовнішнє запозичення шляхом залучення кредиту 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  м.  Прилуки”  </t>
  </si>
  <si>
    <t xml:space="preserve">«Капітальний ремонт з улаштуванням евакуаційних виходів дошкільного навчального закладу №3 інтелектуально-оздоровчого направлення Прилуцької міської ради Чернігівської області за адресою В/М № 12, буд. № 7  в м. Прилуки Чернігівської області» </t>
  </si>
  <si>
    <r>
      <rPr>
        <sz val="13"/>
        <color indexed="40"/>
        <rFont val="Times New Roman"/>
        <family val="1"/>
        <charset val="204"/>
      </rPr>
      <t>вільний залишок,</t>
    </r>
    <r>
      <rPr>
        <sz val="13"/>
        <rFont val="Times New Roman"/>
        <family val="1"/>
        <charset val="204"/>
      </rPr>
      <t xml:space="preserve">
 "Капітальний ремонт проїзної частини шляхом улаштування пішохідного переходу по вул. Садовій в м. Прилуки Чернігівської області
</t>
    </r>
  </si>
  <si>
    <t xml:space="preserve">Будівництво спортивного майданчику зі штучним покриттям Прилуцької дитячо-юнацької спортивної школи по вул. Пушкіна, 104 в м.Прилуки Чернігівської області з виділенням черговості: І-ша черга – улаштування спортивного майданчика з асфальтобетонним покриттям" 
</t>
  </si>
  <si>
    <r>
      <t>Співфінансування на забезпечення якісної</t>
    </r>
    <r>
      <rPr>
        <sz val="13"/>
        <rFont val="Calibri"/>
        <family val="2"/>
        <charset val="204"/>
      </rPr>
      <t>, сучасної, та доступної загальної середньої освіти "НУШ" в розмірі 30%</t>
    </r>
  </si>
  <si>
    <t>158200 Субв з ОБ особл потр у бюдж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</si>
  <si>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</si>
  <si>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</si>
  <si>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</si>
  <si>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</si>
  <si>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r>
      <t xml:space="preserve">Уточнений план на </t>
    </r>
    <r>
      <rPr>
        <b/>
        <sz val="13"/>
        <rFont val="Calibri"/>
        <family val="2"/>
        <charset val="204"/>
      </rPr>
      <t>01.03.2020</t>
    </r>
  </si>
  <si>
    <r>
      <t xml:space="preserve">Каса на </t>
    </r>
    <r>
      <rPr>
        <b/>
        <sz val="13"/>
        <rFont val="Calibri"/>
        <family val="2"/>
        <charset val="204"/>
      </rPr>
      <t>01.03.2020</t>
    </r>
  </si>
  <si>
    <r>
      <t xml:space="preserve">Уточнений план на </t>
    </r>
    <r>
      <rPr>
        <b/>
        <sz val="13"/>
        <rFont val="Calibri"/>
        <family val="2"/>
        <charset val="204"/>
      </rPr>
      <t>01.04.2020</t>
    </r>
  </si>
  <si>
    <r>
      <t xml:space="preserve">Каса на </t>
    </r>
    <r>
      <rPr>
        <b/>
        <sz val="13"/>
        <rFont val="Calibri"/>
        <family val="2"/>
        <charset val="204"/>
      </rPr>
      <t>01.04.2020</t>
    </r>
  </si>
  <si>
    <r>
      <t xml:space="preserve">Уточнений план на </t>
    </r>
    <r>
      <rPr>
        <b/>
        <sz val="13"/>
        <rFont val="Calibri"/>
        <family val="2"/>
        <charset val="204"/>
      </rPr>
      <t>01.05.2020</t>
    </r>
  </si>
  <si>
    <r>
      <t xml:space="preserve">Каса на </t>
    </r>
    <r>
      <rPr>
        <b/>
        <sz val="13"/>
        <rFont val="Calibri"/>
        <family val="2"/>
        <charset val="204"/>
      </rPr>
      <t>01.05.2020</t>
    </r>
  </si>
  <si>
    <r>
      <t xml:space="preserve">Уточнений план на </t>
    </r>
    <r>
      <rPr>
        <b/>
        <sz val="13"/>
        <rFont val="Calibri"/>
        <family val="2"/>
        <charset val="204"/>
      </rPr>
      <t>01.06.2020</t>
    </r>
  </si>
  <si>
    <r>
      <t xml:space="preserve">Каса на </t>
    </r>
    <r>
      <rPr>
        <b/>
        <sz val="13"/>
        <rFont val="Calibri"/>
        <family val="2"/>
        <charset val="204"/>
      </rPr>
      <t>01.06.2020</t>
    </r>
  </si>
  <si>
    <r>
      <t xml:space="preserve">Уточнений план на </t>
    </r>
    <r>
      <rPr>
        <b/>
        <sz val="13"/>
        <rFont val="Calibri"/>
        <family val="2"/>
        <charset val="204"/>
      </rPr>
      <t>01.07.2020</t>
    </r>
  </si>
  <si>
    <r>
      <t xml:space="preserve">Каса на </t>
    </r>
    <r>
      <rPr>
        <b/>
        <sz val="13"/>
        <rFont val="Calibri"/>
        <family val="2"/>
        <charset val="204"/>
      </rPr>
      <t>01.07.2020</t>
    </r>
  </si>
  <si>
    <r>
      <t xml:space="preserve">Уточнений план на </t>
    </r>
    <r>
      <rPr>
        <b/>
        <sz val="13"/>
        <rFont val="Calibri"/>
        <family val="2"/>
        <charset val="204"/>
      </rPr>
      <t>01.08.2020</t>
    </r>
  </si>
  <si>
    <r>
      <t xml:space="preserve">Каса на </t>
    </r>
    <r>
      <rPr>
        <b/>
        <sz val="13"/>
        <rFont val="Calibri"/>
        <family val="2"/>
        <charset val="204"/>
      </rPr>
      <t>01.08.2020</t>
    </r>
  </si>
  <si>
    <t xml:space="preserve">Співфінансування освітньої субвенції  в розмірі 30%  за напрямом "Ремонт та придбання обладнання для їдалень (харчоблоків)  закладів загальної середньої освіти  </t>
  </si>
  <si>
    <t>Співфінансування по проекту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</t>
  </si>
  <si>
    <t xml:space="preserve">Вільний залишок, корегування ПКД по об’єкту: "Капітальний ремонт дорожнього покриття проїзної частини вул. Незалежності в м.Прилуки Чернігівської області" з поданням та проходженням експертизи </t>
  </si>
  <si>
    <t xml:space="preserve">Вільний залишок за рахунок субвенції на здійснення заходів щодо соціально-економічного розвитку окремих територій "Будівництво ІІ корпусу школи-гімназії та реконструкція існуючого по вул. Київській, 190, в 
м. Прилуки Чернігівської області (І черга – будівництво ІІ корпусу)"
</t>
  </si>
  <si>
    <t>Залиш субвенці С-Е  Будівництво західної трибуни основного футбольного поля за адресою: вул. Пушкіна, 104 у м. Прилуки Чернігівської області"</t>
  </si>
  <si>
    <t xml:space="preserve"> Співфінансування  Будівництво західної трибуни основного футбольного поля за адресою: вул. Пушкіна, 104 у м. Прилуки Чернігівської області"</t>
  </si>
  <si>
    <t>Залиш субвенці С-Е Капітальний ремонт терапевтичного відділення корпусу КЛПЗ "ПЦМЛ" по вул. Київській, 56 в м.Прилуки Чернігівської області"</t>
  </si>
  <si>
    <r>
      <t>Співфінансування</t>
    </r>
    <r>
      <rPr>
        <u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Капітальний ремонт терапевтичного відділення корпусу КЛПЗ "ПЦМЛ" по вул. Київській, 56 в м.Прилуки Чернігівської області"</t>
    </r>
  </si>
  <si>
    <t>1011100 ШК МИСТ</t>
  </si>
  <si>
    <t>Надання дошкільної освіти</t>
  </si>
  <si>
    <t xml:space="preserve">Програма "Сприяння виконанню депутатських повноважень депутатами Прилуцької міської ради на 2017-2020 роки":     Капітальний ремонт будівлі НВК № 15 (вимощення, система водовідведення з даху) за адресою: ІІ провулок Миколаївський, 14 А в м. Прилуки Чернігівської області                                           </t>
  </si>
</sst>
</file>

<file path=xl/styles.xml><?xml version="1.0" encoding="utf-8"?>
<styleSheet xmlns="http://schemas.openxmlformats.org/spreadsheetml/2006/main">
  <fonts count="53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3"/>
      <color indexed="30"/>
      <name val="Calibri"/>
      <family val="2"/>
      <charset val="204"/>
    </font>
    <font>
      <sz val="13"/>
      <color indexed="36"/>
      <name val="Calibri"/>
      <family val="2"/>
      <charset val="204"/>
    </font>
    <font>
      <b/>
      <sz val="13"/>
      <name val="Calibri"/>
      <family val="2"/>
      <charset val="204"/>
    </font>
    <font>
      <b/>
      <i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13"/>
      <color indexed="36"/>
      <name val="Times New Roman"/>
      <family val="1"/>
      <charset val="204"/>
    </font>
    <font>
      <sz val="13"/>
      <color indexed="14"/>
      <name val="Calibri"/>
      <family val="2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b/>
      <vertAlign val="superscript"/>
      <sz val="13"/>
      <color indexed="8"/>
      <name val="Times New Roman"/>
      <family val="1"/>
      <charset val="204"/>
    </font>
    <font>
      <vertAlign val="superscript"/>
      <sz val="13"/>
      <color indexed="8"/>
      <name val="Times New Roman"/>
      <family val="1"/>
      <charset val="204"/>
    </font>
    <font>
      <sz val="13"/>
      <color indexed="62"/>
      <name val="Calibri"/>
      <family val="2"/>
      <charset val="204"/>
    </font>
    <font>
      <b/>
      <sz val="13"/>
      <color indexed="40"/>
      <name val="Times New Roman"/>
      <family val="1"/>
      <charset val="204"/>
    </font>
    <font>
      <b/>
      <sz val="13"/>
      <color indexed="14"/>
      <name val="Calibri"/>
      <family val="2"/>
      <charset val="204"/>
    </font>
    <font>
      <b/>
      <sz val="13"/>
      <color indexed="60"/>
      <name val="Calibri"/>
      <family val="2"/>
      <charset val="204"/>
    </font>
    <font>
      <i/>
      <sz val="13"/>
      <name val="Times New Roman"/>
      <family val="1"/>
      <charset val="204"/>
    </font>
    <font>
      <u/>
      <sz val="13"/>
      <color indexed="36"/>
      <name val="Calibri"/>
      <family val="2"/>
      <charset val="204"/>
    </font>
    <font>
      <u/>
      <sz val="13"/>
      <color indexed="8"/>
      <name val="Calibri"/>
      <family val="2"/>
      <charset val="204"/>
    </font>
    <font>
      <b/>
      <u/>
      <sz val="13"/>
      <name val="Calibri"/>
      <family val="2"/>
      <charset val="204"/>
    </font>
    <font>
      <sz val="13"/>
      <color indexed="4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60"/>
      <name val="Calibri"/>
      <family val="2"/>
      <charset val="204"/>
    </font>
    <font>
      <b/>
      <sz val="14"/>
      <name val="Calibri"/>
      <family val="2"/>
      <charset val="204"/>
    </font>
    <font>
      <sz val="12"/>
      <name val="Times New Roman"/>
      <family val="1"/>
      <charset val="204"/>
    </font>
    <font>
      <b/>
      <i/>
      <sz val="13"/>
      <name val="Calibri"/>
      <family val="2"/>
      <charset val="204"/>
    </font>
    <font>
      <b/>
      <i/>
      <sz val="14"/>
      <name val="Calibri"/>
      <family val="2"/>
      <charset val="204"/>
    </font>
    <font>
      <u/>
      <sz val="13"/>
      <name val="Times New Roman"/>
      <family val="1"/>
      <charset val="204"/>
    </font>
    <font>
      <u/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ill="0" applyBorder="0" applyAlignment="0" applyProtection="0"/>
  </cellStyleXfs>
  <cellXfs count="299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2" fontId="5" fillId="2" borderId="1" xfId="0" applyNumberFormat="1" applyFont="1" applyFill="1" applyBorder="1"/>
    <xf numFmtId="2" fontId="5" fillId="2" borderId="2" xfId="0" applyNumberFormat="1" applyFont="1" applyFill="1" applyBorder="1"/>
    <xf numFmtId="0" fontId="0" fillId="0" borderId="0" xfId="0" applyAlignment="1">
      <alignment vertical="top"/>
    </xf>
    <xf numFmtId="0" fontId="0" fillId="0" borderId="0" xfId="0" applyFill="1"/>
    <xf numFmtId="0" fontId="6" fillId="0" borderId="0" xfId="0" applyFont="1" applyFill="1"/>
    <xf numFmtId="2" fontId="0" fillId="0" borderId="0" xfId="0" applyNumberFormat="1" applyFill="1"/>
    <xf numFmtId="0" fontId="0" fillId="0" borderId="0" xfId="0" applyFill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left"/>
    </xf>
    <xf numFmtId="0" fontId="11" fillId="2" borderId="1" xfId="0" applyFont="1" applyFill="1" applyBorder="1"/>
    <xf numFmtId="2" fontId="10" fillId="2" borderId="1" xfId="0" applyNumberFormat="1" applyFont="1" applyFill="1" applyBorder="1" applyAlignment="1">
      <alignment horizontal="left"/>
    </xf>
    <xf numFmtId="2" fontId="10" fillId="2" borderId="2" xfId="0" applyNumberFormat="1" applyFont="1" applyFill="1" applyBorder="1" applyAlignment="1">
      <alignment horizontal="left"/>
    </xf>
    <xf numFmtId="2" fontId="7" fillId="0" borderId="3" xfId="0" quotePrefix="1" applyNumberFormat="1" applyFont="1" applyBorder="1" applyAlignment="1">
      <alignment horizontal="left" vertical="top" wrapText="1"/>
    </xf>
    <xf numFmtId="0" fontId="16" fillId="0" borderId="3" xfId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/>
    </xf>
    <xf numFmtId="0" fontId="11" fillId="0" borderId="1" xfId="0" applyFont="1" applyBorder="1"/>
    <xf numFmtId="2" fontId="11" fillId="0" borderId="1" xfId="0" applyNumberFormat="1" applyFont="1" applyBorder="1" applyAlignment="1">
      <alignment horizontal="left" vertical="top"/>
    </xf>
    <xf numFmtId="0" fontId="11" fillId="0" borderId="2" xfId="0" applyFont="1" applyBorder="1"/>
    <xf numFmtId="2" fontId="11" fillId="0" borderId="1" xfId="0" applyNumberFormat="1" applyFont="1" applyFill="1" applyBorder="1"/>
    <xf numFmtId="2" fontId="17" fillId="0" borderId="1" xfId="0" applyNumberFormat="1" applyFont="1" applyFill="1" applyBorder="1"/>
    <xf numFmtId="0" fontId="16" fillId="0" borderId="1" xfId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/>
    </xf>
    <xf numFmtId="0" fontId="12" fillId="0" borderId="1" xfId="0" applyFont="1" applyBorder="1"/>
    <xf numFmtId="2" fontId="11" fillId="0" borderId="1" xfId="0" applyNumberFormat="1" applyFont="1" applyBorder="1"/>
    <xf numFmtId="2" fontId="11" fillId="0" borderId="2" xfId="0" applyNumberFormat="1" applyFont="1" applyBorder="1"/>
    <xf numFmtId="0" fontId="16" fillId="0" borderId="4" xfId="0" applyFont="1" applyBorder="1" applyAlignment="1">
      <alignment horizontal="left" vertical="top" wrapText="1"/>
    </xf>
    <xf numFmtId="0" fontId="13" fillId="0" borderId="2" xfId="0" applyFont="1" applyBorder="1"/>
    <xf numFmtId="0" fontId="13" fillId="0" borderId="1" xfId="0" applyFont="1" applyBorder="1"/>
    <xf numFmtId="2" fontId="7" fillId="4" borderId="1" xfId="0" applyNumberFormat="1" applyFont="1" applyFill="1" applyBorder="1" applyAlignment="1">
      <alignment horizontal="left" vertical="top" wrapText="1"/>
    </xf>
    <xf numFmtId="0" fontId="13" fillId="4" borderId="2" xfId="0" applyFont="1" applyFill="1" applyBorder="1"/>
    <xf numFmtId="0" fontId="13" fillId="4" borderId="1" xfId="0" applyFont="1" applyFill="1" applyBorder="1"/>
    <xf numFmtId="2" fontId="11" fillId="4" borderId="1" xfId="0" applyNumberFormat="1" applyFont="1" applyFill="1" applyBorder="1"/>
    <xf numFmtId="2" fontId="11" fillId="4" borderId="2" xfId="0" applyNumberFormat="1" applyFont="1" applyFill="1" applyBorder="1"/>
    <xf numFmtId="0" fontId="16" fillId="0" borderId="4" xfId="1" applyFont="1" applyBorder="1" applyAlignment="1">
      <alignment horizontal="left" vertical="top" wrapText="1"/>
    </xf>
    <xf numFmtId="2" fontId="7" fillId="0" borderId="4" xfId="0" quotePrefix="1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horizontal="left" vertical="top"/>
    </xf>
    <xf numFmtId="2" fontId="21" fillId="2" borderId="1" xfId="0" quotePrefix="1" applyNumberFormat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left" vertical="top" wrapText="1"/>
    </xf>
    <xf numFmtId="2" fontId="10" fillId="2" borderId="1" xfId="0" applyNumberFormat="1" applyFont="1" applyFill="1" applyBorder="1"/>
    <xf numFmtId="2" fontId="10" fillId="2" borderId="2" xfId="0" applyNumberFormat="1" applyFont="1" applyFill="1" applyBorder="1"/>
    <xf numFmtId="2" fontId="7" fillId="0" borderId="1" xfId="0" quotePrefix="1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2" fontId="18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2" fontId="17" fillId="0" borderId="1" xfId="0" applyNumberFormat="1" applyFont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2" fontId="11" fillId="0" borderId="5" xfId="0" applyNumberFormat="1" applyFont="1" applyBorder="1"/>
    <xf numFmtId="0" fontId="7" fillId="4" borderId="1" xfId="0" applyFont="1" applyFill="1" applyBorder="1" applyAlignment="1">
      <alignment vertical="top" wrapText="1"/>
    </xf>
    <xf numFmtId="2" fontId="18" fillId="4" borderId="1" xfId="0" applyNumberFormat="1" applyFont="1" applyFill="1" applyBorder="1" applyAlignment="1">
      <alignment horizontal="left" vertical="top"/>
    </xf>
    <xf numFmtId="0" fontId="13" fillId="4" borderId="1" xfId="0" applyFont="1" applyFill="1" applyBorder="1" applyAlignment="1">
      <alignment vertical="top" wrapText="1"/>
    </xf>
    <xf numFmtId="2" fontId="13" fillId="4" borderId="1" xfId="0" applyNumberFormat="1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2" fontId="17" fillId="4" borderId="1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2" fontId="11" fillId="4" borderId="6" xfId="0" applyNumberFormat="1" applyFont="1" applyFill="1" applyBorder="1"/>
    <xf numFmtId="2" fontId="11" fillId="4" borderId="7" xfId="0" applyNumberFormat="1" applyFont="1" applyFill="1" applyBorder="1"/>
    <xf numFmtId="2" fontId="16" fillId="4" borderId="1" xfId="0" applyNumberFormat="1" applyFont="1" applyFill="1" applyBorder="1" applyAlignment="1">
      <alignment horizontal="left" vertical="top"/>
    </xf>
    <xf numFmtId="0" fontId="17" fillId="4" borderId="1" xfId="0" applyFont="1" applyFill="1" applyBorder="1" applyAlignment="1">
      <alignment vertical="top" wrapText="1"/>
    </xf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2" fontId="17" fillId="4" borderId="4" xfId="0" applyNumberFormat="1" applyFont="1" applyFill="1" applyBorder="1" applyAlignment="1">
      <alignment vertical="top"/>
    </xf>
    <xf numFmtId="0" fontId="17" fillId="4" borderId="8" xfId="0" applyFont="1" applyFill="1" applyBorder="1" applyAlignment="1">
      <alignment vertical="top"/>
    </xf>
    <xf numFmtId="2" fontId="16" fillId="0" borderId="1" xfId="0" applyNumberFormat="1" applyFont="1" applyBorder="1" applyAlignment="1">
      <alignment horizontal="left" vertical="top" wrapText="1"/>
    </xf>
    <xf numFmtId="2" fontId="16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/>
    </xf>
    <xf numFmtId="2" fontId="11" fillId="0" borderId="2" xfId="0" applyNumberFormat="1" applyFont="1" applyBorder="1" applyAlignment="1">
      <alignment vertical="top"/>
    </xf>
    <xf numFmtId="2" fontId="9" fillId="3" borderId="1" xfId="1" applyNumberFormat="1" applyFont="1" applyFill="1" applyBorder="1" applyAlignment="1">
      <alignment horizontal="left" vertical="top" wrapText="1"/>
    </xf>
    <xf numFmtId="0" fontId="16" fillId="2" borderId="1" xfId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2" fontId="20" fillId="2" borderId="1" xfId="0" applyNumberFormat="1" applyFont="1" applyFill="1" applyBorder="1" applyAlignment="1">
      <alignment horizontal="left" vertical="top" wrapText="1"/>
    </xf>
    <xf numFmtId="2" fontId="7" fillId="0" borderId="1" xfId="0" quotePrefix="1" applyNumberFormat="1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/>
    </xf>
    <xf numFmtId="2" fontId="7" fillId="0" borderId="1" xfId="0" applyNumberFormat="1" applyFont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left"/>
    </xf>
    <xf numFmtId="0" fontId="16" fillId="5" borderId="1" xfId="2" applyNumberFormat="1" applyFont="1" applyFill="1" applyBorder="1" applyAlignment="1" applyProtection="1">
      <alignment horizontal="left" vertical="top" wrapText="1"/>
    </xf>
    <xf numFmtId="0" fontId="16" fillId="0" borderId="1" xfId="2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2" fontId="16" fillId="0" borderId="1" xfId="0" applyNumberFormat="1" applyFont="1" applyFill="1" applyBorder="1" applyAlignment="1">
      <alignment horizontal="left" vertical="top" wrapText="1"/>
    </xf>
    <xf numFmtId="2" fontId="11" fillId="0" borderId="2" xfId="0" applyNumberFormat="1" applyFont="1" applyFill="1" applyBorder="1"/>
    <xf numFmtId="2" fontId="25" fillId="0" borderId="1" xfId="0" applyNumberFormat="1" applyFont="1" applyBorder="1" applyAlignment="1">
      <alignment vertical="top"/>
    </xf>
    <xf numFmtId="2" fontId="8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horizontal="left" vertical="top" wrapText="1"/>
    </xf>
    <xf numFmtId="2" fontId="16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/>
    </xf>
    <xf numFmtId="0" fontId="12" fillId="2" borderId="1" xfId="0" applyFont="1" applyFill="1" applyBorder="1" applyAlignment="1">
      <alignment vertical="top" wrapText="1"/>
    </xf>
    <xf numFmtId="2" fontId="10" fillId="2" borderId="1" xfId="0" applyNumberFormat="1" applyFont="1" applyFill="1" applyBorder="1" applyAlignment="1">
      <alignment vertical="top"/>
    </xf>
    <xf numFmtId="2" fontId="10" fillId="2" borderId="2" xfId="0" applyNumberFormat="1" applyFont="1" applyFill="1" applyBorder="1" applyAlignment="1">
      <alignment vertical="top"/>
    </xf>
    <xf numFmtId="0" fontId="7" fillId="0" borderId="0" xfId="0" applyFont="1" applyAlignment="1">
      <alignment wrapText="1"/>
    </xf>
    <xf numFmtId="0" fontId="17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vertical="top"/>
    </xf>
    <xf numFmtId="0" fontId="11" fillId="0" borderId="2" xfId="0" applyFont="1" applyFill="1" applyBorder="1"/>
    <xf numFmtId="0" fontId="7" fillId="0" borderId="1" xfId="0" applyFont="1" applyBorder="1" applyAlignment="1">
      <alignment wrapText="1"/>
    </xf>
    <xf numFmtId="2" fontId="8" fillId="0" borderId="1" xfId="0" applyNumberFormat="1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2" xfId="0" applyNumberFormat="1" applyFont="1" applyFill="1" applyBorder="1" applyAlignment="1">
      <alignment vertical="top"/>
    </xf>
    <xf numFmtId="0" fontId="17" fillId="0" borderId="2" xfId="0" applyFont="1" applyFill="1" applyBorder="1" applyAlignment="1">
      <alignment vertical="top" wrapText="1"/>
    </xf>
    <xf numFmtId="0" fontId="11" fillId="0" borderId="1" xfId="0" applyFont="1" applyFill="1" applyBorder="1"/>
    <xf numFmtId="2" fontId="16" fillId="0" borderId="1" xfId="0" applyNumberFormat="1" applyFont="1" applyFill="1" applyBorder="1" applyAlignment="1">
      <alignment horizontal="left" vertical="top"/>
    </xf>
    <xf numFmtId="2" fontId="22" fillId="0" borderId="1" xfId="0" applyNumberFormat="1" applyFont="1" applyFill="1" applyBorder="1" applyAlignment="1">
      <alignment horizontal="left" vertical="top"/>
    </xf>
    <xf numFmtId="2" fontId="19" fillId="0" borderId="1" xfId="0" applyNumberFormat="1" applyFont="1" applyFill="1" applyBorder="1" applyAlignment="1">
      <alignment vertical="top" wrapText="1"/>
    </xf>
    <xf numFmtId="2" fontId="19" fillId="0" borderId="1" xfId="0" applyNumberFormat="1" applyFont="1" applyFill="1" applyBorder="1" applyAlignment="1">
      <alignment vertical="top"/>
    </xf>
    <xf numFmtId="0" fontId="19" fillId="0" borderId="2" xfId="0" applyFont="1" applyFill="1" applyBorder="1"/>
    <xf numFmtId="0" fontId="30" fillId="0" borderId="1" xfId="0" applyFont="1" applyFill="1" applyBorder="1" applyAlignment="1">
      <alignment vertical="top" wrapText="1"/>
    </xf>
    <xf numFmtId="2" fontId="31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0" fontId="11" fillId="0" borderId="0" xfId="0" applyFont="1"/>
    <xf numFmtId="2" fontId="17" fillId="0" borderId="1" xfId="0" applyNumberFormat="1" applyFont="1" applyBorder="1" applyAlignment="1">
      <alignment horizontal="left" vertical="top" wrapText="1"/>
    </xf>
    <xf numFmtId="2" fontId="17" fillId="0" borderId="2" xfId="0" applyNumberFormat="1" applyFont="1" applyBorder="1" applyAlignment="1">
      <alignment horizontal="left" vertical="top" wrapText="1"/>
    </xf>
    <xf numFmtId="2" fontId="21" fillId="2" borderId="1" xfId="0" quotePrefix="1" applyNumberFormat="1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2" fontId="10" fillId="2" borderId="1" xfId="0" applyNumberFormat="1" applyFont="1" applyFill="1" applyBorder="1" applyAlignment="1">
      <alignment horizontal="left" vertical="top"/>
    </xf>
    <xf numFmtId="2" fontId="10" fillId="2" borderId="2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4" fontId="3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5" fillId="0" borderId="0" xfId="0" applyFont="1"/>
    <xf numFmtId="0" fontId="36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justify" wrapText="1"/>
    </xf>
    <xf numFmtId="49" fontId="2" fillId="2" borderId="1" xfId="0" applyNumberFormat="1" applyFont="1" applyFill="1" applyBorder="1" applyAlignment="1">
      <alignment horizontal="center" vertical="top"/>
    </xf>
    <xf numFmtId="0" fontId="40" fillId="0" borderId="1" xfId="2" applyNumberFormat="1" applyFont="1" applyFill="1" applyBorder="1" applyAlignment="1" applyProtection="1">
      <alignment horizontal="center" vertical="top"/>
    </xf>
    <xf numFmtId="0" fontId="40" fillId="0" borderId="1" xfId="0" quotePrefix="1" applyFont="1" applyBorder="1" applyAlignment="1">
      <alignment horizontal="center" vertical="top" wrapText="1"/>
    </xf>
    <xf numFmtId="49" fontId="40" fillId="0" borderId="1" xfId="1" applyNumberFormat="1" applyFont="1" applyFill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horizontal="center" vertical="top"/>
    </xf>
    <xf numFmtId="0" fontId="40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4" fontId="40" fillId="0" borderId="1" xfId="0" quotePrefix="1" applyNumberFormat="1" applyFont="1" applyBorder="1" applyAlignment="1">
      <alignment horizontal="center" vertical="top" wrapText="1"/>
    </xf>
    <xf numFmtId="2" fontId="16" fillId="0" borderId="4" xfId="0" applyNumberFormat="1" applyFont="1" applyBorder="1" applyAlignment="1">
      <alignment horizontal="left"/>
    </xf>
    <xf numFmtId="0" fontId="14" fillId="0" borderId="4" xfId="0" applyFont="1" applyBorder="1"/>
    <xf numFmtId="2" fontId="17" fillId="0" borderId="4" xfId="0" applyNumberFormat="1" applyFont="1" applyBorder="1" applyAlignment="1">
      <alignment horizontal="left" vertical="top"/>
    </xf>
    <xf numFmtId="0" fontId="17" fillId="0" borderId="2" xfId="0" applyFont="1" applyBorder="1"/>
    <xf numFmtId="0" fontId="17" fillId="0" borderId="1" xfId="0" applyFont="1" applyBorder="1"/>
    <xf numFmtId="2" fontId="17" fillId="0" borderId="2" xfId="0" applyNumberFormat="1" applyFont="1" applyBorder="1"/>
    <xf numFmtId="0" fontId="16" fillId="6" borderId="3" xfId="0" quotePrefix="1" applyFont="1" applyFill="1" applyBorder="1" applyAlignment="1">
      <alignment vertical="top" wrapText="1"/>
    </xf>
    <xf numFmtId="2" fontId="16" fillId="6" borderId="1" xfId="0" applyNumberFormat="1" applyFont="1" applyFill="1" applyBorder="1" applyAlignment="1">
      <alignment horizontal="left" vertical="top" wrapText="1"/>
    </xf>
    <xf numFmtId="2" fontId="16" fillId="6" borderId="4" xfId="0" applyNumberFormat="1" applyFont="1" applyFill="1" applyBorder="1" applyAlignment="1">
      <alignment horizontal="left"/>
    </xf>
    <xf numFmtId="0" fontId="14" fillId="6" borderId="4" xfId="0" applyFont="1" applyFill="1" applyBorder="1"/>
    <xf numFmtId="2" fontId="17" fillId="6" borderId="4" xfId="0" applyNumberFormat="1" applyFont="1" applyFill="1" applyBorder="1" applyAlignment="1">
      <alignment horizontal="left" vertical="top"/>
    </xf>
    <xf numFmtId="0" fontId="17" fillId="6" borderId="2" xfId="0" applyFont="1" applyFill="1" applyBorder="1"/>
    <xf numFmtId="0" fontId="17" fillId="6" borderId="1" xfId="0" applyFont="1" applyFill="1" applyBorder="1"/>
    <xf numFmtId="2" fontId="17" fillId="6" borderId="1" xfId="0" applyNumberFormat="1" applyFont="1" applyFill="1" applyBorder="1"/>
    <xf numFmtId="2" fontId="17" fillId="6" borderId="2" xfId="0" applyNumberFormat="1" applyFont="1" applyFill="1" applyBorder="1"/>
    <xf numFmtId="0" fontId="16" fillId="6" borderId="1" xfId="0" quotePrefix="1" applyFont="1" applyFill="1" applyBorder="1" applyAlignment="1">
      <alignment vertical="top" wrapText="1"/>
    </xf>
    <xf numFmtId="2" fontId="16" fillId="6" borderId="1" xfId="0" applyNumberFormat="1" applyFont="1" applyFill="1" applyBorder="1" applyAlignment="1">
      <alignment horizontal="left"/>
    </xf>
    <xf numFmtId="0" fontId="14" fillId="6" borderId="1" xfId="0" applyFont="1" applyFill="1" applyBorder="1"/>
    <xf numFmtId="2" fontId="17" fillId="6" borderId="1" xfId="0" applyNumberFormat="1" applyFont="1" applyFill="1" applyBorder="1" applyAlignment="1">
      <alignment horizontal="left" vertical="top"/>
    </xf>
    <xf numFmtId="2" fontId="16" fillId="0" borderId="1" xfId="0" applyNumberFormat="1" applyFont="1" applyBorder="1" applyAlignment="1">
      <alignment horizontal="left"/>
    </xf>
    <xf numFmtId="0" fontId="14" fillId="0" borderId="1" xfId="0" applyFont="1" applyBorder="1"/>
    <xf numFmtId="2" fontId="17" fillId="0" borderId="1" xfId="0" applyNumberFormat="1" applyFont="1" applyBorder="1" applyAlignment="1">
      <alignment horizontal="left" vertical="top"/>
    </xf>
    <xf numFmtId="2" fontId="17" fillId="0" borderId="1" xfId="0" applyNumberFormat="1" applyFont="1" applyBorder="1"/>
    <xf numFmtId="0" fontId="40" fillId="0" borderId="1" xfId="0" quotePrefix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7" fillId="0" borderId="2" xfId="0" applyFont="1" applyBorder="1" applyAlignment="1">
      <alignment vertical="top"/>
    </xf>
    <xf numFmtId="2" fontId="17" fillId="0" borderId="2" xfId="0" applyNumberFormat="1" applyFont="1" applyBorder="1" applyAlignment="1">
      <alignment vertical="top"/>
    </xf>
    <xf numFmtId="0" fontId="4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top" wrapText="1"/>
    </xf>
    <xf numFmtId="2" fontId="17" fillId="0" borderId="1" xfId="0" applyNumberFormat="1" applyFont="1" applyFill="1" applyBorder="1" applyAlignment="1">
      <alignment vertical="top"/>
    </xf>
    <xf numFmtId="0" fontId="17" fillId="0" borderId="2" xfId="0" applyFont="1" applyFill="1" applyBorder="1"/>
    <xf numFmtId="0" fontId="17" fillId="0" borderId="1" xfId="0" applyFont="1" applyFill="1" applyBorder="1"/>
    <xf numFmtId="0" fontId="17" fillId="0" borderId="1" xfId="0" applyFont="1" applyFill="1" applyBorder="1" applyAlignment="1">
      <alignment vertical="top"/>
    </xf>
    <xf numFmtId="0" fontId="17" fillId="0" borderId="2" xfId="0" applyFont="1" applyFill="1" applyBorder="1" applyAlignment="1">
      <alignment vertical="top"/>
    </xf>
    <xf numFmtId="2" fontId="17" fillId="0" borderId="2" xfId="0" applyNumberFormat="1" applyFont="1" applyFill="1" applyBorder="1"/>
    <xf numFmtId="2" fontId="17" fillId="0" borderId="9" xfId="0" applyNumberFormat="1" applyFont="1" applyFill="1" applyBorder="1"/>
    <xf numFmtId="2" fontId="17" fillId="0" borderId="10" xfId="0" applyNumberFormat="1" applyFont="1" applyFill="1" applyBorder="1"/>
    <xf numFmtId="2" fontId="16" fillId="0" borderId="1" xfId="0" quotePrefix="1" applyNumberFormat="1" applyFont="1" applyBorder="1" applyAlignment="1">
      <alignment vertical="center" wrapText="1"/>
    </xf>
    <xf numFmtId="49" fontId="40" fillId="0" borderId="1" xfId="1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2" fontId="40" fillId="0" borderId="1" xfId="0" applyNumberFormat="1" applyFont="1" applyFill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left"/>
    </xf>
    <xf numFmtId="2" fontId="16" fillId="0" borderId="2" xfId="0" applyNumberFormat="1" applyFont="1" applyFill="1" applyBorder="1" applyAlignment="1">
      <alignment horizontal="left"/>
    </xf>
    <xf numFmtId="2" fontId="16" fillId="0" borderId="1" xfId="0" applyNumberFormat="1" applyFont="1" applyFill="1" applyBorder="1" applyAlignment="1">
      <alignment vertical="top"/>
    </xf>
    <xf numFmtId="2" fontId="17" fillId="0" borderId="2" xfId="0" applyNumberFormat="1" applyFont="1" applyFill="1" applyBorder="1" applyAlignment="1">
      <alignment vertical="top"/>
    </xf>
    <xf numFmtId="0" fontId="16" fillId="0" borderId="0" xfId="0" applyFont="1" applyFill="1" applyAlignment="1">
      <alignment vertical="top" wrapText="1"/>
    </xf>
    <xf numFmtId="0" fontId="17" fillId="0" borderId="1" xfId="0" applyFont="1" applyFill="1" applyBorder="1" applyAlignment="1">
      <alignment horizontal="left" vertical="top"/>
    </xf>
    <xf numFmtId="2" fontId="17" fillId="0" borderId="1" xfId="0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2" fontId="17" fillId="0" borderId="2" xfId="0" applyNumberFormat="1" applyFont="1" applyFill="1" applyBorder="1" applyAlignment="1">
      <alignment horizontal="left" vertical="top"/>
    </xf>
    <xf numFmtId="0" fontId="16" fillId="0" borderId="3" xfId="2" applyNumberFormat="1" applyFont="1" applyFill="1" applyBorder="1" applyAlignment="1" applyProtection="1">
      <alignment horizontal="left" vertical="top" wrapText="1"/>
    </xf>
    <xf numFmtId="0" fontId="17" fillId="0" borderId="3" xfId="0" applyFont="1" applyFill="1" applyBorder="1" applyAlignment="1">
      <alignment horizontal="left" vertical="top"/>
    </xf>
    <xf numFmtId="2" fontId="17" fillId="0" borderId="3" xfId="0" applyNumberFormat="1" applyFont="1" applyFill="1" applyBorder="1" applyAlignment="1">
      <alignment horizontal="left" vertical="top"/>
    </xf>
    <xf numFmtId="0" fontId="17" fillId="0" borderId="5" xfId="0" applyFont="1" applyFill="1" applyBorder="1"/>
    <xf numFmtId="0" fontId="17" fillId="0" borderId="11" xfId="0" applyFont="1" applyBorder="1" applyAlignment="1">
      <alignment vertical="top"/>
    </xf>
    <xf numFmtId="2" fontId="17" fillId="0" borderId="9" xfId="0" applyNumberFormat="1" applyFont="1" applyBorder="1" applyAlignment="1">
      <alignment vertical="top"/>
    </xf>
    <xf numFmtId="0" fontId="17" fillId="0" borderId="10" xfId="0" applyFont="1" applyBorder="1" applyAlignment="1">
      <alignment vertical="top"/>
    </xf>
    <xf numFmtId="2" fontId="17" fillId="0" borderId="12" xfId="0" applyNumberFormat="1" applyFont="1" applyBorder="1" applyAlignment="1">
      <alignment vertical="top"/>
    </xf>
    <xf numFmtId="0" fontId="14" fillId="0" borderId="13" xfId="0" applyFont="1" applyBorder="1"/>
    <xf numFmtId="2" fontId="17" fillId="0" borderId="6" xfId="0" applyNumberFormat="1" applyFont="1" applyBorder="1"/>
    <xf numFmtId="0" fontId="17" fillId="0" borderId="7" xfId="0" applyFont="1" applyBorder="1"/>
    <xf numFmtId="0" fontId="16" fillId="0" borderId="4" xfId="2" applyNumberFormat="1" applyFont="1" applyFill="1" applyBorder="1" applyAlignment="1" applyProtection="1">
      <alignment horizontal="left" vertical="top" wrapText="1"/>
    </xf>
    <xf numFmtId="0" fontId="17" fillId="0" borderId="4" xfId="0" applyFont="1" applyBorder="1" applyAlignment="1">
      <alignment horizontal="left" vertical="top"/>
    </xf>
    <xf numFmtId="0" fontId="17" fillId="0" borderId="8" xfId="0" applyFont="1" applyBorder="1"/>
    <xf numFmtId="0" fontId="17" fillId="0" borderId="1" xfId="0" applyFont="1" applyBorder="1" applyAlignment="1">
      <alignment horizontal="left" vertical="top"/>
    </xf>
    <xf numFmtId="2" fontId="14" fillId="0" borderId="1" xfId="0" applyNumberFormat="1" applyFont="1" applyBorder="1"/>
    <xf numFmtId="4" fontId="40" fillId="0" borderId="1" xfId="0" quotePrefix="1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40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wrapText="1"/>
    </xf>
    <xf numFmtId="2" fontId="14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2" fontId="29" fillId="0" borderId="1" xfId="0" applyNumberFormat="1" applyFont="1" applyFill="1" applyBorder="1" applyAlignment="1">
      <alignment horizontal="left" vertical="top" wrapText="1"/>
    </xf>
    <xf numFmtId="2" fontId="29" fillId="0" borderId="1" xfId="0" applyNumberFormat="1" applyFont="1" applyFill="1" applyBorder="1" applyAlignment="1">
      <alignment horizontal="left" vertical="top"/>
    </xf>
    <xf numFmtId="0" fontId="45" fillId="0" borderId="1" xfId="0" applyFont="1" applyFill="1" applyBorder="1" applyAlignment="1">
      <alignment vertical="top" wrapText="1"/>
    </xf>
    <xf numFmtId="2" fontId="45" fillId="0" borderId="1" xfId="0" applyNumberFormat="1" applyFont="1" applyFill="1" applyBorder="1" applyAlignment="1">
      <alignment vertical="top"/>
    </xf>
    <xf numFmtId="2" fontId="45" fillId="0" borderId="2" xfId="0" applyNumberFormat="1" applyFont="1" applyFill="1" applyBorder="1" applyAlignment="1">
      <alignment vertical="top"/>
    </xf>
    <xf numFmtId="2" fontId="48" fillId="0" borderId="1" xfId="0" applyNumberFormat="1" applyFont="1" applyFill="1" applyBorder="1" applyAlignment="1">
      <alignment vertical="top"/>
    </xf>
    <xf numFmtId="2" fontId="48" fillId="0" borderId="2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2" fontId="10" fillId="0" borderId="2" xfId="0" applyNumberFormat="1" applyFont="1" applyFill="1" applyBorder="1" applyAlignment="1">
      <alignment vertical="top"/>
    </xf>
    <xf numFmtId="2" fontId="16" fillId="0" borderId="14" xfId="0" applyNumberFormat="1" applyFont="1" applyFill="1" applyBorder="1" applyAlignment="1">
      <alignment horizontal="left" vertical="top"/>
    </xf>
    <xf numFmtId="0" fontId="34" fillId="0" borderId="3" xfId="0" quotePrefix="1" applyFont="1" applyBorder="1" applyAlignment="1">
      <alignment horizontal="center" wrapText="1"/>
    </xf>
    <xf numFmtId="0" fontId="34" fillId="0" borderId="1" xfId="0" quotePrefix="1" applyFont="1" applyBorder="1" applyAlignment="1">
      <alignment horizontal="center" vertical="top" wrapText="1"/>
    </xf>
    <xf numFmtId="4" fontId="34" fillId="0" borderId="1" xfId="0" quotePrefix="1" applyNumberFormat="1" applyFont="1" applyBorder="1" applyAlignment="1">
      <alignment horizontal="center" vertical="top" wrapText="1"/>
    </xf>
    <xf numFmtId="0" fontId="34" fillId="0" borderId="1" xfId="0" quotePrefix="1" applyFont="1" applyBorder="1" applyAlignment="1">
      <alignment horizontal="center" vertical="center" wrapText="1"/>
    </xf>
    <xf numFmtId="0" fontId="40" fillId="0" borderId="3" xfId="0" quotePrefix="1" applyFont="1" applyBorder="1" applyAlignment="1">
      <alignment horizontal="center" vertical="top" wrapText="1"/>
    </xf>
    <xf numFmtId="0" fontId="40" fillId="0" borderId="3" xfId="0" quotePrefix="1" applyFont="1" applyBorder="1" applyAlignment="1">
      <alignment horizontal="center" wrapText="1"/>
    </xf>
    <xf numFmtId="0" fontId="40" fillId="6" borderId="3" xfId="0" quotePrefix="1" applyFont="1" applyFill="1" applyBorder="1" applyAlignment="1">
      <alignment horizontal="center" vertical="top" wrapText="1"/>
    </xf>
    <xf numFmtId="0" fontId="40" fillId="0" borderId="1" xfId="0" quotePrefix="1" applyFont="1" applyBorder="1" applyAlignment="1">
      <alignment horizontal="center" wrapText="1"/>
    </xf>
    <xf numFmtId="0" fontId="34" fillId="0" borderId="4" xfId="0" quotePrefix="1" applyFont="1" applyBorder="1" applyAlignment="1">
      <alignment horizontal="center" vertical="top" wrapText="1"/>
    </xf>
    <xf numFmtId="49" fontId="37" fillId="2" borderId="1" xfId="1" applyNumberFormat="1" applyFont="1" applyFill="1" applyBorder="1" applyAlignment="1">
      <alignment horizontal="center" wrapText="1"/>
    </xf>
    <xf numFmtId="0" fontId="34" fillId="0" borderId="1" xfId="0" quotePrefix="1" applyFont="1" applyFill="1" applyBorder="1" applyAlignment="1">
      <alignment horizontal="center" vertical="top" wrapText="1"/>
    </xf>
    <xf numFmtId="4" fontId="34" fillId="0" borderId="1" xfId="0" quotePrefix="1" applyNumberFormat="1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40" fillId="4" borderId="1" xfId="0" quotePrefix="1" applyFont="1" applyFill="1" applyBorder="1" applyAlignment="1">
      <alignment horizontal="center" wrapText="1"/>
    </xf>
    <xf numFmtId="0" fontId="49" fillId="0" borderId="1" xfId="0" quotePrefix="1" applyFont="1" applyBorder="1" applyAlignment="1">
      <alignment horizontal="center" wrapText="1"/>
    </xf>
    <xf numFmtId="49" fontId="50" fillId="2" borderId="1" xfId="0" applyNumberFormat="1" applyFont="1" applyFill="1" applyBorder="1" applyAlignment="1">
      <alignment horizontal="center"/>
    </xf>
    <xf numFmtId="1" fontId="40" fillId="0" borderId="1" xfId="0" applyNumberFormat="1" applyFont="1" applyFill="1" applyBorder="1" applyAlignment="1">
      <alignment horizontal="center" vertical="top" wrapText="1"/>
    </xf>
    <xf numFmtId="0" fontId="37" fillId="2" borderId="1" xfId="0" applyNumberFormat="1" applyFont="1" applyFill="1" applyBorder="1" applyAlignment="1">
      <alignment horizont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top" wrapText="1"/>
    </xf>
    <xf numFmtId="0" fontId="49" fillId="0" borderId="1" xfId="0" applyFont="1" applyFill="1" applyBorder="1" applyAlignment="1">
      <alignment horizontal="center" vertical="top" wrapText="1"/>
    </xf>
    <xf numFmtId="0" fontId="37" fillId="2" borderId="1" xfId="2" applyNumberFormat="1" applyFont="1" applyFill="1" applyBorder="1" applyAlignment="1" applyProtection="1">
      <alignment horizontal="center" vertical="top"/>
    </xf>
    <xf numFmtId="0" fontId="51" fillId="0" borderId="1" xfId="2" applyNumberFormat="1" applyFont="1" applyFill="1" applyBorder="1" applyAlignment="1" applyProtection="1">
      <alignment horizontal="center" vertical="top"/>
    </xf>
    <xf numFmtId="0" fontId="37" fillId="0" borderId="1" xfId="2" applyNumberFormat="1" applyFont="1" applyFill="1" applyBorder="1" applyAlignment="1" applyProtection="1">
      <alignment horizontal="center" vertical="top"/>
    </xf>
    <xf numFmtId="0" fontId="40" fillId="0" borderId="15" xfId="2" applyNumberFormat="1" applyFont="1" applyFill="1" applyBorder="1" applyAlignment="1" applyProtection="1">
      <alignment horizontal="center" vertical="top"/>
    </xf>
    <xf numFmtId="0" fontId="52" fillId="2" borderId="1" xfId="0" quotePrefix="1" applyFont="1" applyFill="1" applyBorder="1" applyAlignment="1">
      <alignment horizontal="center" vertical="top" wrapText="1"/>
    </xf>
    <xf numFmtId="0" fontId="50" fillId="2" borderId="1" xfId="0" quotePrefix="1" applyFont="1" applyFill="1" applyBorder="1" applyAlignment="1">
      <alignment horizontal="center" wrapText="1"/>
    </xf>
    <xf numFmtId="2" fontId="34" fillId="0" borderId="1" xfId="0" quotePrefix="1" applyNumberFormat="1" applyFont="1" applyBorder="1" applyAlignment="1">
      <alignment horizontal="center" vertical="top" wrapText="1"/>
    </xf>
    <xf numFmtId="1" fontId="34" fillId="0" borderId="1" xfId="0" quotePrefix="1" applyNumberFormat="1" applyFont="1" applyBorder="1" applyAlignment="1">
      <alignment horizontal="center" vertical="top" wrapText="1"/>
    </xf>
    <xf numFmtId="49" fontId="50" fillId="3" borderId="1" xfId="0" applyNumberFormat="1" applyFont="1" applyFill="1" applyBorder="1" applyAlignment="1">
      <alignment horizontal="center" wrapText="1"/>
    </xf>
    <xf numFmtId="4" fontId="43" fillId="2" borderId="1" xfId="0" applyNumberFormat="1" applyFont="1" applyFill="1" applyBorder="1" applyAlignment="1">
      <alignment horizontal="center" vertical="top" wrapText="1"/>
    </xf>
    <xf numFmtId="4" fontId="41" fillId="0" borderId="1" xfId="0" applyNumberFormat="1" applyFont="1" applyFill="1" applyBorder="1" applyAlignment="1">
      <alignment horizontal="center" vertical="top" wrapText="1"/>
    </xf>
    <xf numFmtId="4" fontId="41" fillId="0" borderId="1" xfId="0" applyNumberFormat="1" applyFont="1" applyBorder="1" applyAlignment="1">
      <alignment horizontal="center" vertical="top" wrapText="1"/>
    </xf>
    <xf numFmtId="4" fontId="41" fillId="6" borderId="1" xfId="0" applyNumberFormat="1" applyFont="1" applyFill="1" applyBorder="1" applyAlignment="1">
      <alignment horizontal="center" vertical="top" wrapText="1"/>
    </xf>
    <xf numFmtId="4" fontId="41" fillId="0" borderId="3" xfId="0" applyNumberFormat="1" applyFont="1" applyBorder="1" applyAlignment="1">
      <alignment horizontal="center" vertical="top" wrapText="1"/>
    </xf>
    <xf numFmtId="4" fontId="42" fillId="4" borderId="16" xfId="0" applyNumberFormat="1" applyFont="1" applyFill="1" applyBorder="1" applyAlignment="1">
      <alignment horizontal="center" vertical="top" wrapText="1"/>
    </xf>
    <xf numFmtId="4" fontId="42" fillId="4" borderId="4" xfId="0" applyNumberFormat="1" applyFont="1" applyFill="1" applyBorder="1" applyAlignment="1">
      <alignment horizontal="center" vertical="top" wrapText="1"/>
    </xf>
    <xf numFmtId="4" fontId="41" fillId="0" borderId="3" xfId="0" applyNumberFormat="1" applyFont="1" applyFill="1" applyBorder="1" applyAlignment="1">
      <alignment horizontal="center" vertical="top" wrapText="1"/>
    </xf>
    <xf numFmtId="4" fontId="41" fillId="0" borderId="4" xfId="0" applyNumberFormat="1" applyFont="1" applyBorder="1" applyAlignment="1">
      <alignment horizontal="center" vertical="top" wrapText="1"/>
    </xf>
    <xf numFmtId="4" fontId="43" fillId="0" borderId="1" xfId="0" applyNumberFormat="1" applyFont="1" applyBorder="1" applyAlignment="1">
      <alignment horizontal="center" vertical="top" wrapText="1"/>
    </xf>
    <xf numFmtId="4" fontId="42" fillId="0" borderId="1" xfId="0" applyNumberFormat="1" applyFont="1" applyBorder="1" applyAlignment="1">
      <alignment horizontal="center" vertical="top" wrapText="1"/>
    </xf>
    <xf numFmtId="4" fontId="43" fillId="0" borderId="1" xfId="0" applyNumberFormat="1" applyFont="1" applyFill="1" applyBorder="1" applyAlignment="1">
      <alignment horizontal="center" vertical="top" wrapText="1"/>
    </xf>
    <xf numFmtId="4" fontId="46" fillId="0" borderId="1" xfId="0" applyNumberFormat="1" applyFont="1" applyFill="1" applyBorder="1" applyAlignment="1">
      <alignment horizontal="center" vertical="top" wrapText="1"/>
    </xf>
    <xf numFmtId="4" fontId="42" fillId="0" borderId="1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49" fontId="37" fillId="0" borderId="0" xfId="1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horizontal="left" vertical="justify" wrapText="1"/>
    </xf>
    <xf numFmtId="0" fontId="36" fillId="0" borderId="0" xfId="0" applyFont="1" applyBorder="1" applyAlignment="1">
      <alignment horizontal="left" vertical="top" wrapText="1"/>
    </xf>
    <xf numFmtId="2" fontId="16" fillId="0" borderId="3" xfId="0" applyNumberFormat="1" applyFont="1" applyFill="1" applyBorder="1" applyAlignment="1">
      <alignment horizontal="left" vertical="top" wrapText="1"/>
    </xf>
    <xf numFmtId="2" fontId="16" fillId="0" borderId="4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view="pageBreakPreview" topLeftCell="A104" zoomScale="60" zoomScaleNormal="90" workbookViewId="0">
      <selection activeCell="AC13" sqref="AC13"/>
    </sheetView>
  </sheetViews>
  <sheetFormatPr defaultRowHeight="12.75"/>
  <cols>
    <col min="1" max="1" width="13.42578125" style="146" customWidth="1"/>
    <col min="2" max="2" width="13.28515625" style="146" bestFit="1" customWidth="1"/>
    <col min="3" max="3" width="15.28515625" style="146" customWidth="1"/>
    <col min="4" max="4" width="10.140625" style="146" customWidth="1"/>
    <col min="5" max="5" width="32" customWidth="1"/>
    <col min="6" max="6" width="41.28515625" customWidth="1"/>
    <col min="7" max="7" width="14.140625" hidden="1" customWidth="1"/>
    <col min="8" max="8" width="13.42578125" hidden="1" customWidth="1"/>
    <col min="9" max="9" width="17.7109375" hidden="1" customWidth="1"/>
    <col min="10" max="10" width="13" hidden="1" customWidth="1"/>
    <col min="11" max="11" width="14.140625" hidden="1" customWidth="1"/>
    <col min="12" max="12" width="12.28515625" hidden="1" customWidth="1"/>
    <col min="13" max="13" width="13.7109375" hidden="1" customWidth="1"/>
    <col min="14" max="14" width="14.85546875" hidden="1" customWidth="1"/>
    <col min="15" max="15" width="13.5703125" hidden="1" customWidth="1"/>
    <col min="16" max="16" width="14.140625" hidden="1" customWidth="1"/>
    <col min="17" max="17" width="15.28515625" hidden="1" customWidth="1"/>
    <col min="18" max="18" width="13.7109375" hidden="1" customWidth="1"/>
    <col min="19" max="19" width="14.42578125" hidden="1" customWidth="1"/>
    <col min="20" max="20" width="13" hidden="1" customWidth="1"/>
    <col min="21" max="21" width="13.7109375" hidden="1" customWidth="1"/>
    <col min="22" max="22" width="14.28515625" hidden="1" customWidth="1"/>
    <col min="23" max="23" width="19.5703125" customWidth="1"/>
    <col min="24" max="24" width="10.42578125" bestFit="1" customWidth="1"/>
  </cols>
  <sheetData>
    <row r="1" spans="1:25" ht="18.75">
      <c r="W1" s="136" t="s">
        <v>111</v>
      </c>
    </row>
    <row r="2" spans="1:25" ht="18.75">
      <c r="W2" s="138" t="s">
        <v>112</v>
      </c>
    </row>
    <row r="3" spans="1:25" ht="18.75">
      <c r="W3" s="137" t="s">
        <v>173</v>
      </c>
    </row>
    <row r="4" spans="1:25" ht="18.75">
      <c r="W4" s="137" t="s">
        <v>174</v>
      </c>
    </row>
    <row r="5" spans="1:25" ht="18.75">
      <c r="W5" s="138" t="s">
        <v>113</v>
      </c>
    </row>
    <row r="6" spans="1:25" ht="15.75">
      <c r="W6" s="139"/>
    </row>
    <row r="8" spans="1:25" ht="18.75">
      <c r="E8" s="294" t="s">
        <v>116</v>
      </c>
      <c r="F8" s="294"/>
      <c r="G8" s="294"/>
      <c r="H8" s="294"/>
      <c r="I8" s="294"/>
      <c r="J8" s="294"/>
    </row>
    <row r="10" spans="1:25">
      <c r="A10" s="147">
        <v>25203100000</v>
      </c>
      <c r="B10" s="147"/>
      <c r="C10" s="147"/>
      <c r="D10" s="147"/>
    </row>
    <row r="11" spans="1:25">
      <c r="A11" s="295" t="s">
        <v>117</v>
      </c>
      <c r="B11" s="295"/>
      <c r="C11" s="295"/>
      <c r="D11" s="295"/>
      <c r="W11" s="154" t="s">
        <v>175</v>
      </c>
    </row>
    <row r="12" spans="1:25" s="145" customFormat="1" ht="178.5" customHeight="1">
      <c r="A12" s="188" t="s">
        <v>193</v>
      </c>
      <c r="B12" s="188" t="s">
        <v>194</v>
      </c>
      <c r="C12" s="188" t="s">
        <v>195</v>
      </c>
      <c r="D12" s="188" t="s">
        <v>123</v>
      </c>
      <c r="E12" s="188" t="s">
        <v>196</v>
      </c>
      <c r="F12" s="188" t="s">
        <v>124</v>
      </c>
      <c r="G12" s="189" t="s">
        <v>34</v>
      </c>
      <c r="H12" s="190" t="s">
        <v>50</v>
      </c>
      <c r="I12" s="191" t="s">
        <v>197</v>
      </c>
      <c r="J12" s="191" t="s">
        <v>198</v>
      </c>
      <c r="K12" s="192" t="s">
        <v>199</v>
      </c>
      <c r="L12" s="192" t="s">
        <v>200</v>
      </c>
      <c r="M12" s="192" t="s">
        <v>201</v>
      </c>
      <c r="N12" s="192" t="s">
        <v>202</v>
      </c>
      <c r="O12" s="192" t="s">
        <v>203</v>
      </c>
      <c r="P12" s="192" t="s">
        <v>204</v>
      </c>
      <c r="Q12" s="192" t="s">
        <v>205</v>
      </c>
      <c r="R12" s="192" t="s">
        <v>206</v>
      </c>
      <c r="S12" s="193" t="s">
        <v>207</v>
      </c>
      <c r="T12" s="193" t="s">
        <v>208</v>
      </c>
      <c r="U12" s="142" t="s">
        <v>98</v>
      </c>
      <c r="V12" s="143" t="s">
        <v>99</v>
      </c>
      <c r="W12" s="293" t="s">
        <v>101</v>
      </c>
      <c r="X12" s="144"/>
    </row>
    <row r="13" spans="1:25" ht="33">
      <c r="A13" s="278" t="s">
        <v>0</v>
      </c>
      <c r="B13" s="278"/>
      <c r="C13" s="278"/>
      <c r="D13" s="278"/>
      <c r="E13" s="14" t="s">
        <v>102</v>
      </c>
      <c r="F13" s="15"/>
      <c r="G13" s="16">
        <v>4865300</v>
      </c>
      <c r="H13" s="17"/>
      <c r="I13" s="18">
        <f t="shared" ref="I13:N13" si="0">SUM(I14:I24)</f>
        <v>6665300</v>
      </c>
      <c r="J13" s="19">
        <f t="shared" si="0"/>
        <v>8500</v>
      </c>
      <c r="K13" s="18">
        <f t="shared" si="0"/>
        <v>9625100</v>
      </c>
      <c r="L13" s="18">
        <f t="shared" si="0"/>
        <v>1322120</v>
      </c>
      <c r="M13" s="18">
        <f t="shared" si="0"/>
        <v>9625100</v>
      </c>
      <c r="N13" s="18">
        <f t="shared" si="0"/>
        <v>2334168.7000000002</v>
      </c>
      <c r="O13" s="18">
        <f t="shared" ref="O13:U13" si="1">SUM(O14:O24)</f>
        <v>11152527</v>
      </c>
      <c r="P13" s="18">
        <f t="shared" ref="P13:W13" si="2">SUM(P14:P24)</f>
        <v>5633920.5600000005</v>
      </c>
      <c r="Q13" s="18">
        <f t="shared" si="1"/>
        <v>11152527</v>
      </c>
      <c r="R13" s="19">
        <f t="shared" si="2"/>
        <v>7209670.5600000005</v>
      </c>
      <c r="S13" s="18">
        <f t="shared" si="1"/>
        <v>11009777</v>
      </c>
      <c r="T13" s="19">
        <f t="shared" si="2"/>
        <v>6054374</v>
      </c>
      <c r="U13" s="18">
        <f t="shared" si="1"/>
        <v>11009777</v>
      </c>
      <c r="V13" s="19">
        <f t="shared" si="2"/>
        <v>9261801.5599999987</v>
      </c>
      <c r="W13" s="279">
        <f t="shared" si="2"/>
        <v>11009777</v>
      </c>
      <c r="X13" s="8"/>
    </row>
    <row r="14" spans="1:25" ht="82.5">
      <c r="A14" s="249" t="s">
        <v>1</v>
      </c>
      <c r="B14" s="250" t="s">
        <v>125</v>
      </c>
      <c r="C14" s="251" t="s">
        <v>126</v>
      </c>
      <c r="D14" s="250">
        <v>3110</v>
      </c>
      <c r="E14" s="20" t="s">
        <v>2</v>
      </c>
      <c r="F14" s="21" t="s">
        <v>3</v>
      </c>
      <c r="G14" s="22">
        <v>156800</v>
      </c>
      <c r="H14" s="23"/>
      <c r="I14" s="24">
        <v>156800</v>
      </c>
      <c r="J14" s="25">
        <v>0</v>
      </c>
      <c r="K14" s="23">
        <v>156800</v>
      </c>
      <c r="L14" s="23">
        <v>16000</v>
      </c>
      <c r="M14" s="23">
        <v>156800</v>
      </c>
      <c r="N14" s="23">
        <v>28299</v>
      </c>
      <c r="O14" s="23">
        <v>156800</v>
      </c>
      <c r="P14" s="23">
        <v>81729</v>
      </c>
      <c r="Q14" s="23">
        <v>156800</v>
      </c>
      <c r="R14" s="25">
        <v>81729</v>
      </c>
      <c r="S14" s="26">
        <v>106800</v>
      </c>
      <c r="T14" s="25">
        <v>81729</v>
      </c>
      <c r="U14" s="26">
        <v>106800</v>
      </c>
      <c r="V14" s="25">
        <v>81729</v>
      </c>
      <c r="W14" s="280">
        <v>106800</v>
      </c>
      <c r="X14" s="8"/>
    </row>
    <row r="15" spans="1:25" ht="33">
      <c r="A15" s="252" t="s">
        <v>4</v>
      </c>
      <c r="B15" s="250" t="s">
        <v>127</v>
      </c>
      <c r="C15" s="251" t="s">
        <v>128</v>
      </c>
      <c r="D15" s="250">
        <v>3110</v>
      </c>
      <c r="E15" s="13" t="s">
        <v>5</v>
      </c>
      <c r="F15" s="28" t="s">
        <v>3</v>
      </c>
      <c r="G15" s="29">
        <v>4700000</v>
      </c>
      <c r="H15" s="30" t="s">
        <v>35</v>
      </c>
      <c r="I15" s="24">
        <v>6500000</v>
      </c>
      <c r="J15" s="25">
        <v>0</v>
      </c>
      <c r="K15" s="23">
        <v>6368900</v>
      </c>
      <c r="L15" s="23">
        <v>180000</v>
      </c>
      <c r="M15" s="23">
        <v>6368900</v>
      </c>
      <c r="N15" s="23">
        <v>378750</v>
      </c>
      <c r="O15" s="23">
        <v>6368900</v>
      </c>
      <c r="P15" s="23">
        <v>3496671</v>
      </c>
      <c r="Q15" s="23">
        <v>6368900</v>
      </c>
      <c r="R15" s="25">
        <v>4476791</v>
      </c>
      <c r="S15" s="26">
        <v>6246150</v>
      </c>
      <c r="T15" s="31">
        <v>5144471</v>
      </c>
      <c r="U15" s="26">
        <v>6246150</v>
      </c>
      <c r="V15" s="32">
        <v>6233071</v>
      </c>
      <c r="W15" s="280">
        <v>6246150</v>
      </c>
      <c r="X15" s="8"/>
    </row>
    <row r="16" spans="1:25" ht="82.5">
      <c r="A16" s="253" t="s">
        <v>72</v>
      </c>
      <c r="B16" s="250" t="s">
        <v>129</v>
      </c>
      <c r="C16" s="251" t="s">
        <v>130</v>
      </c>
      <c r="D16" s="250">
        <v>3210</v>
      </c>
      <c r="E16" s="33" t="s">
        <v>73</v>
      </c>
      <c r="F16" s="12" t="s">
        <v>177</v>
      </c>
      <c r="G16" s="29"/>
      <c r="H16" s="30"/>
      <c r="I16" s="24"/>
      <c r="J16" s="25"/>
      <c r="K16" s="23"/>
      <c r="L16" s="23"/>
      <c r="M16" s="23"/>
      <c r="N16" s="23"/>
      <c r="O16" s="23">
        <v>760000</v>
      </c>
      <c r="P16" s="23"/>
      <c r="Q16" s="23">
        <v>760000</v>
      </c>
      <c r="R16" s="25"/>
      <c r="S16" s="23">
        <v>760000</v>
      </c>
      <c r="T16" s="31"/>
      <c r="U16" s="23">
        <v>760000</v>
      </c>
      <c r="V16" s="32"/>
      <c r="W16" s="281">
        <v>760000</v>
      </c>
      <c r="X16" s="10"/>
      <c r="Y16" s="10"/>
    </row>
    <row r="17" spans="1:25" ht="66">
      <c r="A17" s="254" t="s">
        <v>72</v>
      </c>
      <c r="B17" s="150" t="s">
        <v>129</v>
      </c>
      <c r="C17" s="155" t="s">
        <v>130</v>
      </c>
      <c r="D17" s="150">
        <v>3210</v>
      </c>
      <c r="E17" s="33" t="s">
        <v>73</v>
      </c>
      <c r="F17" s="41" t="s">
        <v>176</v>
      </c>
      <c r="G17" s="156"/>
      <c r="H17" s="157"/>
      <c r="I17" s="158"/>
      <c r="J17" s="159"/>
      <c r="K17" s="160"/>
      <c r="L17" s="160"/>
      <c r="M17" s="160"/>
      <c r="N17" s="160"/>
      <c r="O17" s="160">
        <v>121168.72</v>
      </c>
      <c r="P17" s="160">
        <v>0</v>
      </c>
      <c r="Q17" s="160">
        <v>121168.72</v>
      </c>
      <c r="R17" s="159">
        <v>0</v>
      </c>
      <c r="S17" s="160">
        <v>121168.72</v>
      </c>
      <c r="T17" s="27">
        <v>49304</v>
      </c>
      <c r="U17" s="160">
        <v>121168.72</v>
      </c>
      <c r="V17" s="161"/>
      <c r="W17" s="281">
        <v>121168.72</v>
      </c>
      <c r="X17" s="8"/>
      <c r="Y17" s="8"/>
    </row>
    <row r="18" spans="1:25" ht="66">
      <c r="A18" s="255" t="s">
        <v>72</v>
      </c>
      <c r="B18" s="255" t="s">
        <v>129</v>
      </c>
      <c r="C18" s="255" t="s">
        <v>130</v>
      </c>
      <c r="D18" s="255">
        <v>3210</v>
      </c>
      <c r="E18" s="162" t="s">
        <v>73</v>
      </c>
      <c r="F18" s="163" t="s">
        <v>181</v>
      </c>
      <c r="G18" s="164"/>
      <c r="H18" s="165"/>
      <c r="I18" s="166"/>
      <c r="J18" s="167"/>
      <c r="K18" s="168"/>
      <c r="L18" s="168"/>
      <c r="M18" s="168"/>
      <c r="N18" s="168"/>
      <c r="O18" s="168"/>
      <c r="P18" s="168"/>
      <c r="Q18" s="168"/>
      <c r="R18" s="167"/>
      <c r="S18" s="169">
        <v>30000</v>
      </c>
      <c r="T18" s="169"/>
      <c r="U18" s="169">
        <v>30000</v>
      </c>
      <c r="V18" s="170"/>
      <c r="W18" s="282">
        <v>30000</v>
      </c>
      <c r="X18" s="8"/>
    </row>
    <row r="19" spans="1:25" ht="66">
      <c r="A19" s="255" t="s">
        <v>72</v>
      </c>
      <c r="B19" s="255" t="s">
        <v>129</v>
      </c>
      <c r="C19" s="255" t="s">
        <v>130</v>
      </c>
      <c r="D19" s="255">
        <v>3210</v>
      </c>
      <c r="E19" s="171" t="s">
        <v>73</v>
      </c>
      <c r="F19" s="163" t="s">
        <v>181</v>
      </c>
      <c r="G19" s="172"/>
      <c r="H19" s="173"/>
      <c r="I19" s="174"/>
      <c r="J19" s="167"/>
      <c r="K19" s="168"/>
      <c r="L19" s="168"/>
      <c r="M19" s="168"/>
      <c r="N19" s="168"/>
      <c r="O19" s="168">
        <v>70000</v>
      </c>
      <c r="P19" s="168">
        <v>0</v>
      </c>
      <c r="Q19" s="168">
        <v>70000</v>
      </c>
      <c r="R19" s="167">
        <v>0</v>
      </c>
      <c r="S19" s="168">
        <v>70000</v>
      </c>
      <c r="T19" s="169"/>
      <c r="U19" s="168">
        <v>70000</v>
      </c>
      <c r="V19" s="170">
        <v>15499</v>
      </c>
      <c r="W19" s="282">
        <v>70000</v>
      </c>
      <c r="X19" s="8"/>
    </row>
    <row r="20" spans="1:25" ht="49.5">
      <c r="A20" s="254" t="s">
        <v>72</v>
      </c>
      <c r="B20" s="150" t="s">
        <v>129</v>
      </c>
      <c r="C20" s="155" t="s">
        <v>130</v>
      </c>
      <c r="D20" s="150">
        <v>3210</v>
      </c>
      <c r="E20" s="33" t="s">
        <v>73</v>
      </c>
      <c r="F20" s="41" t="s">
        <v>178</v>
      </c>
      <c r="G20" s="175"/>
      <c r="H20" s="176"/>
      <c r="I20" s="177"/>
      <c r="J20" s="159"/>
      <c r="K20" s="160"/>
      <c r="L20" s="160"/>
      <c r="M20" s="160"/>
      <c r="N20" s="160"/>
      <c r="O20" s="160">
        <v>4008.46</v>
      </c>
      <c r="P20" s="160">
        <v>0</v>
      </c>
      <c r="Q20" s="160">
        <v>4008.46</v>
      </c>
      <c r="R20" s="159">
        <v>0</v>
      </c>
      <c r="S20" s="160">
        <v>4008.46</v>
      </c>
      <c r="T20" s="178"/>
      <c r="U20" s="160">
        <v>4008.46</v>
      </c>
      <c r="V20" s="161"/>
      <c r="W20" s="281">
        <v>4008.46</v>
      </c>
      <c r="X20" s="8"/>
    </row>
    <row r="21" spans="1:25" ht="43.5" customHeight="1">
      <c r="A21" s="254" t="s">
        <v>72</v>
      </c>
      <c r="B21" s="150" t="s">
        <v>129</v>
      </c>
      <c r="C21" s="155" t="s">
        <v>130</v>
      </c>
      <c r="D21" s="150">
        <v>3210</v>
      </c>
      <c r="E21" s="33" t="s">
        <v>73</v>
      </c>
      <c r="F21" s="41" t="s">
        <v>81</v>
      </c>
      <c r="G21" s="175"/>
      <c r="H21" s="176"/>
      <c r="I21" s="177"/>
      <c r="J21" s="159"/>
      <c r="K21" s="160"/>
      <c r="L21" s="160"/>
      <c r="M21" s="160"/>
      <c r="N21" s="160"/>
      <c r="O21" s="160">
        <v>822280.3</v>
      </c>
      <c r="P21" s="160">
        <v>182240</v>
      </c>
      <c r="Q21" s="160">
        <v>822280.3</v>
      </c>
      <c r="R21" s="159">
        <v>770370</v>
      </c>
      <c r="S21" s="160">
        <v>822280.3</v>
      </c>
      <c r="T21" s="159">
        <v>770370</v>
      </c>
      <c r="U21" s="160">
        <v>822280.3</v>
      </c>
      <c r="V21" s="159">
        <v>822280.3</v>
      </c>
      <c r="W21" s="281">
        <v>822280.3</v>
      </c>
      <c r="X21" s="8"/>
    </row>
    <row r="22" spans="1:25" ht="40.5" customHeight="1">
      <c r="A22" s="254" t="s">
        <v>72</v>
      </c>
      <c r="B22" s="150" t="s">
        <v>129</v>
      </c>
      <c r="C22" s="155" t="s">
        <v>130</v>
      </c>
      <c r="D22" s="150">
        <v>3210</v>
      </c>
      <c r="E22" s="33" t="s">
        <v>73</v>
      </c>
      <c r="F22" s="41" t="s">
        <v>100</v>
      </c>
      <c r="G22" s="175"/>
      <c r="H22" s="176"/>
      <c r="I22" s="177"/>
      <c r="J22" s="159"/>
      <c r="K22" s="160"/>
      <c r="L22" s="160"/>
      <c r="M22" s="160"/>
      <c r="N22" s="160"/>
      <c r="O22" s="160">
        <v>572249.81999999995</v>
      </c>
      <c r="P22" s="160"/>
      <c r="Q22" s="160">
        <v>572249.81999999995</v>
      </c>
      <c r="R22" s="159">
        <v>7500</v>
      </c>
      <c r="S22" s="160">
        <v>572249.81999999995</v>
      </c>
      <c r="T22" s="178"/>
      <c r="U22" s="160">
        <v>572249.81999999995</v>
      </c>
      <c r="V22" s="161">
        <v>182102.56</v>
      </c>
      <c r="W22" s="280">
        <v>572249.81999999995</v>
      </c>
      <c r="X22" s="9"/>
    </row>
    <row r="23" spans="1:25" ht="54.75" customHeight="1">
      <c r="A23" s="256" t="s">
        <v>72</v>
      </c>
      <c r="B23" s="150" t="s">
        <v>129</v>
      </c>
      <c r="C23" s="155" t="s">
        <v>130</v>
      </c>
      <c r="D23" s="150">
        <v>3210</v>
      </c>
      <c r="E23" s="33" t="s">
        <v>73</v>
      </c>
      <c r="F23" s="41" t="s">
        <v>74</v>
      </c>
      <c r="G23" s="175"/>
      <c r="H23" s="176"/>
      <c r="I23" s="177"/>
      <c r="J23" s="159"/>
      <c r="K23" s="160">
        <v>3090900</v>
      </c>
      <c r="L23" s="160">
        <v>1117620</v>
      </c>
      <c r="M23" s="160">
        <v>3090900</v>
      </c>
      <c r="N23" s="160">
        <v>1918619.7</v>
      </c>
      <c r="O23" s="160">
        <v>2268619.7000000002</v>
      </c>
      <c r="P23" s="160">
        <v>1864780.56</v>
      </c>
      <c r="Q23" s="160">
        <v>2268619.7000000002</v>
      </c>
      <c r="R23" s="159">
        <v>1864780.56</v>
      </c>
      <c r="S23" s="160">
        <v>2268619.7000000002</v>
      </c>
      <c r="T23" s="178"/>
      <c r="U23" s="160">
        <v>2268619.7000000002</v>
      </c>
      <c r="V23" s="161">
        <v>1918619.7</v>
      </c>
      <c r="W23" s="281">
        <v>2268619.7000000002</v>
      </c>
      <c r="X23" s="8"/>
    </row>
    <row r="24" spans="1:25" ht="66">
      <c r="A24" s="257" t="s">
        <v>6</v>
      </c>
      <c r="B24" s="250" t="s">
        <v>131</v>
      </c>
      <c r="C24" s="251" t="s">
        <v>132</v>
      </c>
      <c r="D24" s="250">
        <v>3110</v>
      </c>
      <c r="E24" s="42" t="s">
        <v>7</v>
      </c>
      <c r="F24" s="41" t="s">
        <v>3</v>
      </c>
      <c r="G24" s="29">
        <v>8500</v>
      </c>
      <c r="H24" s="23"/>
      <c r="I24" s="24">
        <v>8500</v>
      </c>
      <c r="J24" s="25">
        <v>8500</v>
      </c>
      <c r="K24" s="24">
        <v>8500</v>
      </c>
      <c r="L24" s="23">
        <v>8500</v>
      </c>
      <c r="M24" s="24">
        <v>8500</v>
      </c>
      <c r="N24" s="23">
        <v>8500</v>
      </c>
      <c r="O24" s="24">
        <v>8500</v>
      </c>
      <c r="P24" s="23">
        <v>8500</v>
      </c>
      <c r="Q24" s="24">
        <v>8500</v>
      </c>
      <c r="R24" s="25">
        <v>8500</v>
      </c>
      <c r="S24" s="24">
        <v>8500</v>
      </c>
      <c r="T24" s="24">
        <v>8500</v>
      </c>
      <c r="U24" s="24">
        <v>8500</v>
      </c>
      <c r="V24" s="43">
        <v>8500</v>
      </c>
      <c r="W24" s="281">
        <v>8500</v>
      </c>
      <c r="X24" s="8"/>
    </row>
    <row r="25" spans="1:25" ht="33">
      <c r="A25" s="258" t="s">
        <v>8</v>
      </c>
      <c r="B25" s="258"/>
      <c r="C25" s="258"/>
      <c r="D25" s="258"/>
      <c r="E25" s="44" t="s">
        <v>9</v>
      </c>
      <c r="F25" s="45"/>
      <c r="G25" s="16">
        <v>2435000</v>
      </c>
      <c r="H25" s="17"/>
      <c r="I25" s="46">
        <f t="shared" ref="I25:N25" si="3">SUM(I26:I38)</f>
        <v>7091619.4800000004</v>
      </c>
      <c r="J25" s="47">
        <f t="shared" si="3"/>
        <v>35000</v>
      </c>
      <c r="K25" s="47">
        <f t="shared" si="3"/>
        <v>7091619.4800000004</v>
      </c>
      <c r="L25" s="46">
        <f t="shared" si="3"/>
        <v>2109511.91</v>
      </c>
      <c r="M25" s="47">
        <f t="shared" si="3"/>
        <v>7063619.4800000004</v>
      </c>
      <c r="N25" s="46">
        <f t="shared" si="3"/>
        <v>2109511.91</v>
      </c>
      <c r="O25" s="47">
        <f t="shared" ref="O25:U25" si="4">SUM(O26:O38)</f>
        <v>7402677.4800000004</v>
      </c>
      <c r="P25" s="46">
        <f t="shared" ref="P25:W25" si="5">SUM(P26:P38)</f>
        <v>2158972.9499999997</v>
      </c>
      <c r="Q25" s="47">
        <f t="shared" si="4"/>
        <v>8314822.4800000004</v>
      </c>
      <c r="R25" s="47">
        <f t="shared" si="5"/>
        <v>2175472.9499999997</v>
      </c>
      <c r="S25" s="47">
        <f t="shared" si="4"/>
        <v>8389423.4800000004</v>
      </c>
      <c r="T25" s="47">
        <f t="shared" si="5"/>
        <v>3882144.39</v>
      </c>
      <c r="U25" s="47">
        <f t="shared" si="4"/>
        <v>8405923.4800000004</v>
      </c>
      <c r="V25" s="47">
        <f t="shared" si="5"/>
        <v>4190668.39</v>
      </c>
      <c r="W25" s="279">
        <f t="shared" si="5"/>
        <v>8490323.4800000004</v>
      </c>
      <c r="X25" s="8"/>
      <c r="Y25" s="8"/>
    </row>
    <row r="26" spans="1:25" ht="82.5">
      <c r="A26" s="250" t="s">
        <v>10</v>
      </c>
      <c r="B26" s="250" t="s">
        <v>125</v>
      </c>
      <c r="C26" s="251" t="s">
        <v>126</v>
      </c>
      <c r="D26" s="250">
        <v>3110</v>
      </c>
      <c r="E26" s="48" t="s">
        <v>2</v>
      </c>
      <c r="F26" s="28" t="s">
        <v>3</v>
      </c>
      <c r="G26" s="49">
        <v>15000</v>
      </c>
      <c r="H26" s="23"/>
      <c r="I26" s="31">
        <v>15000</v>
      </c>
      <c r="J26" s="25">
        <v>15000</v>
      </c>
      <c r="K26" s="31">
        <v>15000</v>
      </c>
      <c r="L26" s="23">
        <v>15000</v>
      </c>
      <c r="M26" s="31">
        <v>15000</v>
      </c>
      <c r="N26" s="23">
        <v>15000</v>
      </c>
      <c r="O26" s="31">
        <v>15000</v>
      </c>
      <c r="P26" s="23">
        <v>15000</v>
      </c>
      <c r="Q26" s="31">
        <v>15000</v>
      </c>
      <c r="R26" s="25">
        <v>15000</v>
      </c>
      <c r="S26" s="31">
        <v>15000</v>
      </c>
      <c r="T26" s="25">
        <v>15000</v>
      </c>
      <c r="U26" s="31">
        <v>15000</v>
      </c>
      <c r="V26" s="25">
        <v>15000</v>
      </c>
      <c r="W26" s="281">
        <v>15000</v>
      </c>
      <c r="X26" s="8"/>
      <c r="Y26" s="8"/>
    </row>
    <row r="27" spans="1:25" ht="66">
      <c r="A27" s="179" t="s">
        <v>76</v>
      </c>
      <c r="B27" s="259" t="s">
        <v>133</v>
      </c>
      <c r="C27" s="260" t="s">
        <v>134</v>
      </c>
      <c r="D27" s="179">
        <v>3110</v>
      </c>
      <c r="E27" s="180" t="s">
        <v>218</v>
      </c>
      <c r="F27" s="180" t="s">
        <v>181</v>
      </c>
      <c r="G27" s="22"/>
      <c r="H27" s="117"/>
      <c r="I27" s="26"/>
      <c r="J27" s="111"/>
      <c r="K27" s="26"/>
      <c r="L27" s="117"/>
      <c r="M27" s="26"/>
      <c r="N27" s="117"/>
      <c r="O27" s="26">
        <v>16000</v>
      </c>
      <c r="P27" s="117">
        <v>0</v>
      </c>
      <c r="Q27" s="26">
        <v>16000</v>
      </c>
      <c r="R27" s="111">
        <v>0</v>
      </c>
      <c r="S27" s="26">
        <v>16000</v>
      </c>
      <c r="T27" s="111">
        <v>0</v>
      </c>
      <c r="U27" s="26">
        <v>16000</v>
      </c>
      <c r="V27" s="98">
        <v>16000</v>
      </c>
      <c r="W27" s="280">
        <v>60900</v>
      </c>
      <c r="X27" s="8"/>
      <c r="Y27" s="8"/>
    </row>
    <row r="28" spans="1:25" ht="68.45" customHeight="1">
      <c r="A28" s="150" t="s">
        <v>48</v>
      </c>
      <c r="B28" s="150" t="s">
        <v>135</v>
      </c>
      <c r="C28" s="155" t="s">
        <v>136</v>
      </c>
      <c r="D28" s="150">
        <v>3110</v>
      </c>
      <c r="E28" s="181" t="s">
        <v>85</v>
      </c>
      <c r="F28" s="28" t="s">
        <v>78</v>
      </c>
      <c r="G28" s="76"/>
      <c r="H28" s="160"/>
      <c r="I28" s="178"/>
      <c r="J28" s="159"/>
      <c r="K28" s="178"/>
      <c r="L28" s="160"/>
      <c r="M28" s="178"/>
      <c r="N28" s="160"/>
      <c r="O28" s="178">
        <v>306558</v>
      </c>
      <c r="P28" s="160">
        <v>0</v>
      </c>
      <c r="Q28" s="178">
        <v>306558</v>
      </c>
      <c r="R28" s="159">
        <v>0</v>
      </c>
      <c r="S28" s="27">
        <v>306558</v>
      </c>
      <c r="T28" s="178"/>
      <c r="U28" s="178">
        <v>306558</v>
      </c>
      <c r="V28" s="161">
        <v>20597.5</v>
      </c>
      <c r="W28" s="281">
        <v>306558</v>
      </c>
      <c r="X28" s="10"/>
      <c r="Y28" s="10"/>
    </row>
    <row r="29" spans="1:25" ht="68.45" customHeight="1">
      <c r="A29" s="150" t="s">
        <v>48</v>
      </c>
      <c r="B29" s="150" t="s">
        <v>135</v>
      </c>
      <c r="C29" s="155" t="s">
        <v>136</v>
      </c>
      <c r="D29" s="150">
        <v>3110</v>
      </c>
      <c r="E29" s="182" t="s">
        <v>85</v>
      </c>
      <c r="F29" s="183" t="s">
        <v>191</v>
      </c>
      <c r="G29" s="76"/>
      <c r="H29" s="160"/>
      <c r="I29" s="178"/>
      <c r="J29" s="159"/>
      <c r="K29" s="178"/>
      <c r="L29" s="160"/>
      <c r="M29" s="178"/>
      <c r="N29" s="160"/>
      <c r="O29" s="178"/>
      <c r="P29" s="160"/>
      <c r="Q29" s="27">
        <v>131390</v>
      </c>
      <c r="R29" s="159"/>
      <c r="S29" s="27">
        <v>194105</v>
      </c>
      <c r="T29" s="178"/>
      <c r="U29" s="178">
        <v>194105</v>
      </c>
      <c r="V29" s="161">
        <v>137865.5</v>
      </c>
      <c r="W29" s="281">
        <v>194105</v>
      </c>
      <c r="X29" s="8"/>
      <c r="Y29" s="8"/>
    </row>
    <row r="30" spans="1:25" ht="99">
      <c r="A30" s="150" t="s">
        <v>48</v>
      </c>
      <c r="B30" s="150" t="s">
        <v>135</v>
      </c>
      <c r="C30" s="155" t="s">
        <v>136</v>
      </c>
      <c r="D30" s="150">
        <v>3110</v>
      </c>
      <c r="E30" s="182" t="s">
        <v>85</v>
      </c>
      <c r="F30" s="28" t="s">
        <v>77</v>
      </c>
      <c r="G30" s="76"/>
      <c r="H30" s="184" t="s">
        <v>192</v>
      </c>
      <c r="I30" s="56">
        <v>158200</v>
      </c>
      <c r="J30" s="159">
        <v>0</v>
      </c>
      <c r="K30" s="56">
        <v>158200</v>
      </c>
      <c r="L30" s="160"/>
      <c r="M30" s="56">
        <v>130200</v>
      </c>
      <c r="N30" s="160">
        <v>0</v>
      </c>
      <c r="O30" s="56">
        <v>130200</v>
      </c>
      <c r="P30" s="185">
        <v>36061</v>
      </c>
      <c r="Q30" s="56">
        <v>130200</v>
      </c>
      <c r="R30" s="186">
        <v>36061</v>
      </c>
      <c r="S30" s="27">
        <v>130200</v>
      </c>
      <c r="T30" s="178"/>
      <c r="U30" s="56">
        <v>130200</v>
      </c>
      <c r="V30" s="187">
        <v>50561</v>
      </c>
      <c r="W30" s="281">
        <v>130200</v>
      </c>
      <c r="X30" s="8"/>
      <c r="Y30" s="8"/>
    </row>
    <row r="31" spans="1:25" ht="99">
      <c r="A31" s="150" t="s">
        <v>48</v>
      </c>
      <c r="B31" s="150" t="s">
        <v>135</v>
      </c>
      <c r="C31" s="155" t="s">
        <v>136</v>
      </c>
      <c r="D31" s="150">
        <v>3110</v>
      </c>
      <c r="E31" s="182" t="s">
        <v>85</v>
      </c>
      <c r="F31" s="28" t="s">
        <v>179</v>
      </c>
      <c r="G31" s="76"/>
      <c r="H31" s="184"/>
      <c r="I31" s="56"/>
      <c r="J31" s="159"/>
      <c r="K31" s="56"/>
      <c r="L31" s="160"/>
      <c r="M31" s="56"/>
      <c r="N31" s="160"/>
      <c r="O31" s="56"/>
      <c r="P31" s="185"/>
      <c r="Q31" s="56">
        <v>546440</v>
      </c>
      <c r="R31" s="186"/>
      <c r="S31" s="56">
        <v>546440</v>
      </c>
      <c r="T31" s="178"/>
      <c r="U31" s="56">
        <v>546440</v>
      </c>
      <c r="V31" s="161"/>
      <c r="W31" s="281">
        <v>546440</v>
      </c>
      <c r="X31" s="8"/>
      <c r="Y31" s="8"/>
    </row>
    <row r="32" spans="1:25" ht="99.75" thickBot="1">
      <c r="A32" s="150" t="s">
        <v>48</v>
      </c>
      <c r="B32" s="150" t="s">
        <v>135</v>
      </c>
      <c r="C32" s="155" t="s">
        <v>136</v>
      </c>
      <c r="D32" s="150">
        <v>3110</v>
      </c>
      <c r="E32" s="182" t="s">
        <v>85</v>
      </c>
      <c r="F32" s="28" t="s">
        <v>209</v>
      </c>
      <c r="G32" s="51"/>
      <c r="H32" s="52"/>
      <c r="I32" s="53"/>
      <c r="J32" s="34"/>
      <c r="K32" s="53"/>
      <c r="L32" s="35"/>
      <c r="M32" s="53"/>
      <c r="N32" s="35"/>
      <c r="O32" s="53"/>
      <c r="P32" s="54"/>
      <c r="Q32" s="56">
        <v>234315</v>
      </c>
      <c r="R32" s="55"/>
      <c r="S32" s="57">
        <v>234600</v>
      </c>
      <c r="T32" s="31"/>
      <c r="U32" s="56">
        <v>234600</v>
      </c>
      <c r="V32" s="58"/>
      <c r="W32" s="283">
        <v>234600</v>
      </c>
      <c r="X32" s="8"/>
      <c r="Y32" s="8"/>
    </row>
    <row r="33" spans="1:25" ht="99">
      <c r="A33" s="261" t="s">
        <v>48</v>
      </c>
      <c r="B33" s="261" t="s">
        <v>135</v>
      </c>
      <c r="C33" s="261" t="s">
        <v>136</v>
      </c>
      <c r="D33" s="261">
        <v>3110</v>
      </c>
      <c r="E33" s="194" t="s">
        <v>85</v>
      </c>
      <c r="F33" s="97" t="s">
        <v>180</v>
      </c>
      <c r="G33" s="118"/>
      <c r="H33" s="109"/>
      <c r="I33" s="195"/>
      <c r="J33" s="196"/>
      <c r="K33" s="195"/>
      <c r="L33" s="197"/>
      <c r="M33" s="195"/>
      <c r="N33" s="197"/>
      <c r="O33" s="195"/>
      <c r="P33" s="198"/>
      <c r="Q33" s="195"/>
      <c r="R33" s="199"/>
      <c r="S33" s="27">
        <v>29700</v>
      </c>
      <c r="T33" s="200"/>
      <c r="U33" s="201">
        <v>46200</v>
      </c>
      <c r="V33" s="202">
        <v>40000</v>
      </c>
      <c r="W33" s="280">
        <v>195700</v>
      </c>
      <c r="X33" s="8"/>
      <c r="Y33" s="8"/>
    </row>
    <row r="34" spans="1:25" ht="0.6" customHeight="1" thickBot="1">
      <c r="A34" s="262" t="s">
        <v>48</v>
      </c>
      <c r="B34" s="262"/>
      <c r="C34" s="262"/>
      <c r="D34" s="262"/>
      <c r="E34" s="59" t="s">
        <v>85</v>
      </c>
      <c r="F34" s="36" t="s">
        <v>75</v>
      </c>
      <c r="G34" s="60"/>
      <c r="H34" s="61"/>
      <c r="I34" s="62"/>
      <c r="J34" s="37"/>
      <c r="K34" s="62"/>
      <c r="L34" s="38"/>
      <c r="M34" s="62"/>
      <c r="N34" s="38"/>
      <c r="O34" s="62">
        <v>16500</v>
      </c>
      <c r="P34" s="63"/>
      <c r="Q34" s="62">
        <v>16500</v>
      </c>
      <c r="R34" s="65">
        <v>16500</v>
      </c>
      <c r="S34" s="39"/>
      <c r="T34" s="40"/>
      <c r="U34" s="66"/>
      <c r="V34" s="67"/>
      <c r="W34" s="284"/>
      <c r="X34" s="8"/>
      <c r="Y34" s="8"/>
    </row>
    <row r="35" spans="1:25" ht="0.6" customHeight="1">
      <c r="A35" s="262" t="s">
        <v>48</v>
      </c>
      <c r="B35" s="262"/>
      <c r="C35" s="262"/>
      <c r="D35" s="262"/>
      <c r="E35" s="59" t="s">
        <v>85</v>
      </c>
      <c r="F35" s="36" t="s">
        <v>75</v>
      </c>
      <c r="G35" s="68"/>
      <c r="H35" s="69" t="s">
        <v>52</v>
      </c>
      <c r="I35" s="64">
        <v>110000</v>
      </c>
      <c r="J35" s="70">
        <v>0</v>
      </c>
      <c r="K35" s="64">
        <v>110000</v>
      </c>
      <c r="L35" s="71">
        <v>94700</v>
      </c>
      <c r="M35" s="64">
        <v>110000</v>
      </c>
      <c r="N35" s="71">
        <v>94700</v>
      </c>
      <c r="O35" s="64">
        <v>110000</v>
      </c>
      <c r="P35" s="71">
        <v>94700</v>
      </c>
      <c r="Q35" s="64">
        <v>110000</v>
      </c>
      <c r="R35" s="72">
        <v>94700</v>
      </c>
      <c r="S35" s="64">
        <v>110000</v>
      </c>
      <c r="T35" s="71">
        <v>94700</v>
      </c>
      <c r="U35" s="73">
        <v>110000</v>
      </c>
      <c r="V35" s="74">
        <v>94700</v>
      </c>
      <c r="W35" s="285"/>
      <c r="X35" s="8"/>
      <c r="Y35" s="8"/>
    </row>
    <row r="36" spans="1:25" ht="82.5">
      <c r="A36" s="150" t="s">
        <v>49</v>
      </c>
      <c r="B36" s="250" t="s">
        <v>137</v>
      </c>
      <c r="C36" s="251" t="s">
        <v>138</v>
      </c>
      <c r="D36" s="150">
        <v>3110</v>
      </c>
      <c r="E36" s="75" t="s">
        <v>51</v>
      </c>
      <c r="F36" s="28" t="s">
        <v>3</v>
      </c>
      <c r="G36" s="76"/>
      <c r="H36" s="77">
        <v>30000</v>
      </c>
      <c r="I36" s="56">
        <v>30000</v>
      </c>
      <c r="J36" s="25">
        <v>0</v>
      </c>
      <c r="K36" s="23">
        <v>30000</v>
      </c>
      <c r="L36" s="23">
        <v>15000</v>
      </c>
      <c r="M36" s="23">
        <v>30000</v>
      </c>
      <c r="N36" s="23">
        <v>15000</v>
      </c>
      <c r="O36" s="23">
        <v>30000</v>
      </c>
      <c r="P36" s="23">
        <v>28400.04</v>
      </c>
      <c r="Q36" s="23">
        <v>30000</v>
      </c>
      <c r="R36" s="25">
        <v>28400.04</v>
      </c>
      <c r="S36" s="26">
        <v>28401</v>
      </c>
      <c r="T36" s="25">
        <v>28400.04</v>
      </c>
      <c r="U36" s="26">
        <v>28401</v>
      </c>
      <c r="V36" s="25">
        <v>28400.04</v>
      </c>
      <c r="W36" s="280">
        <v>28401</v>
      </c>
      <c r="X36" s="8"/>
      <c r="Y36" s="8"/>
    </row>
    <row r="37" spans="1:25" ht="33">
      <c r="A37" s="150" t="s">
        <v>11</v>
      </c>
      <c r="B37" s="150" t="s">
        <v>139</v>
      </c>
      <c r="C37" s="155" t="s">
        <v>140</v>
      </c>
      <c r="D37" s="150">
        <v>3110</v>
      </c>
      <c r="E37" s="203" t="s">
        <v>12</v>
      </c>
      <c r="F37" s="28" t="s">
        <v>3</v>
      </c>
      <c r="G37" s="76">
        <v>20000</v>
      </c>
      <c r="H37" s="160"/>
      <c r="I37" s="178">
        <v>20000</v>
      </c>
      <c r="J37" s="159">
        <v>20000</v>
      </c>
      <c r="K37" s="178">
        <v>20000</v>
      </c>
      <c r="L37" s="160">
        <v>20000</v>
      </c>
      <c r="M37" s="178">
        <v>20000</v>
      </c>
      <c r="N37" s="160">
        <v>20000</v>
      </c>
      <c r="O37" s="178">
        <v>20000</v>
      </c>
      <c r="P37" s="160">
        <v>20000</v>
      </c>
      <c r="Q37" s="178">
        <v>20000</v>
      </c>
      <c r="R37" s="159">
        <v>20000</v>
      </c>
      <c r="S37" s="178">
        <v>20000</v>
      </c>
      <c r="T37" s="159">
        <v>20000</v>
      </c>
      <c r="U37" s="178">
        <v>20000</v>
      </c>
      <c r="V37" s="159">
        <v>20000</v>
      </c>
      <c r="W37" s="281">
        <v>20000</v>
      </c>
      <c r="X37" s="8"/>
      <c r="Y37" s="8"/>
    </row>
    <row r="38" spans="1:25" ht="129" customHeight="1">
      <c r="A38" s="204" t="s">
        <v>13</v>
      </c>
      <c r="B38" s="150" t="s">
        <v>141</v>
      </c>
      <c r="C38" s="155" t="s">
        <v>142</v>
      </c>
      <c r="D38" s="204" t="s">
        <v>37</v>
      </c>
      <c r="E38" s="97" t="s">
        <v>14</v>
      </c>
      <c r="F38" s="28" t="s">
        <v>210</v>
      </c>
      <c r="G38" s="76">
        <v>2400000</v>
      </c>
      <c r="H38" s="205" t="s">
        <v>36</v>
      </c>
      <c r="I38" s="56">
        <v>6758419.4800000004</v>
      </c>
      <c r="J38" s="159"/>
      <c r="K38" s="56">
        <v>6758419.4800000004</v>
      </c>
      <c r="L38" s="185">
        <v>1964811.91</v>
      </c>
      <c r="M38" s="56">
        <v>6758419.4800000004</v>
      </c>
      <c r="N38" s="185">
        <v>1964811.91</v>
      </c>
      <c r="O38" s="195">
        <v>6758419.4800000004</v>
      </c>
      <c r="P38" s="198">
        <v>1964811.91</v>
      </c>
      <c r="Q38" s="195">
        <v>6758419.4800000004</v>
      </c>
      <c r="R38" s="199">
        <v>1964811.91</v>
      </c>
      <c r="S38" s="195">
        <v>6758419.4800000004</v>
      </c>
      <c r="T38" s="56">
        <v>3724044.35</v>
      </c>
      <c r="U38" s="195">
        <v>6758419.4800000004</v>
      </c>
      <c r="V38" s="187">
        <v>3767544.35</v>
      </c>
      <c r="W38" s="280">
        <v>6758419.4800000004</v>
      </c>
      <c r="X38" s="8"/>
      <c r="Y38" s="8"/>
    </row>
    <row r="39" spans="1:25" ht="33">
      <c r="A39" s="258" t="s">
        <v>15</v>
      </c>
      <c r="B39" s="258"/>
      <c r="C39" s="258"/>
      <c r="D39" s="258"/>
      <c r="E39" s="82" t="s">
        <v>103</v>
      </c>
      <c r="F39" s="83"/>
      <c r="G39" s="16">
        <v>50000</v>
      </c>
      <c r="H39" s="17"/>
      <c r="I39" s="46">
        <f t="shared" ref="I39:N39" si="6">SUM(I40:I41)</f>
        <v>50000</v>
      </c>
      <c r="J39" s="47">
        <f t="shared" si="6"/>
        <v>50000</v>
      </c>
      <c r="K39" s="47">
        <f t="shared" si="6"/>
        <v>50000</v>
      </c>
      <c r="L39" s="46">
        <f t="shared" si="6"/>
        <v>50000</v>
      </c>
      <c r="M39" s="47">
        <f t="shared" si="6"/>
        <v>50000</v>
      </c>
      <c r="N39" s="46">
        <f t="shared" si="6"/>
        <v>50000</v>
      </c>
      <c r="O39" s="47">
        <f t="shared" ref="O39:U39" si="7">SUM(O40:O41)</f>
        <v>50000</v>
      </c>
      <c r="P39" s="46">
        <f t="shared" ref="P39:W39" si="8">SUM(P40:P41)</f>
        <v>50000</v>
      </c>
      <c r="Q39" s="47">
        <f t="shared" si="7"/>
        <v>50000</v>
      </c>
      <c r="R39" s="47">
        <f t="shared" si="8"/>
        <v>50000</v>
      </c>
      <c r="S39" s="47">
        <f t="shared" si="7"/>
        <v>50000</v>
      </c>
      <c r="T39" s="47">
        <f t="shared" si="8"/>
        <v>50000</v>
      </c>
      <c r="U39" s="47">
        <f t="shared" si="7"/>
        <v>50000</v>
      </c>
      <c r="V39" s="47">
        <f t="shared" si="8"/>
        <v>50000</v>
      </c>
      <c r="W39" s="279">
        <f t="shared" si="8"/>
        <v>50000</v>
      </c>
      <c r="X39" s="8"/>
      <c r="Y39" s="8"/>
    </row>
    <row r="40" spans="1:25" ht="66" customHeight="1">
      <c r="A40" s="151" t="s">
        <v>16</v>
      </c>
      <c r="B40" s="250" t="s">
        <v>143</v>
      </c>
      <c r="C40" s="251" t="s">
        <v>144</v>
      </c>
      <c r="D40" s="151" t="s">
        <v>145</v>
      </c>
      <c r="E40" s="28" t="s">
        <v>17</v>
      </c>
      <c r="F40" s="28" t="s">
        <v>18</v>
      </c>
      <c r="G40" s="49">
        <v>50000</v>
      </c>
      <c r="H40" s="84"/>
      <c r="I40" s="24">
        <v>50000</v>
      </c>
      <c r="J40" s="85">
        <v>50000</v>
      </c>
      <c r="K40" s="24">
        <v>50000</v>
      </c>
      <c r="L40" s="85">
        <v>50000</v>
      </c>
      <c r="M40" s="24">
        <v>50000</v>
      </c>
      <c r="N40" s="85">
        <v>50000</v>
      </c>
      <c r="O40" s="24">
        <v>50000</v>
      </c>
      <c r="P40" s="84">
        <v>50000</v>
      </c>
      <c r="Q40" s="24">
        <v>50000</v>
      </c>
      <c r="R40" s="85">
        <v>50000</v>
      </c>
      <c r="S40" s="24">
        <v>50000</v>
      </c>
      <c r="T40" s="85">
        <v>50000</v>
      </c>
      <c r="U40" s="24">
        <v>50000</v>
      </c>
      <c r="V40" s="85">
        <v>50000</v>
      </c>
      <c r="W40" s="281">
        <v>50000</v>
      </c>
      <c r="X40" s="8"/>
    </row>
    <row r="41" spans="1:25" ht="18.75" hidden="1">
      <c r="A41" s="263"/>
      <c r="B41" s="263"/>
      <c r="C41" s="263"/>
      <c r="D41" s="263"/>
      <c r="E41" s="48"/>
      <c r="F41" s="28"/>
      <c r="G41" s="29"/>
      <c r="H41" s="23"/>
      <c r="I41" s="31"/>
      <c r="J41" s="25"/>
      <c r="K41" s="23"/>
      <c r="L41" s="23"/>
      <c r="M41" s="23"/>
      <c r="N41" s="23"/>
      <c r="O41" s="23"/>
      <c r="P41" s="23"/>
      <c r="Q41" s="23"/>
      <c r="R41" s="25"/>
      <c r="S41" s="26"/>
      <c r="T41" s="31"/>
      <c r="U41" s="31"/>
      <c r="V41" s="32"/>
      <c r="W41" s="281"/>
      <c r="X41" s="8"/>
    </row>
    <row r="42" spans="1:25" ht="66">
      <c r="A42" s="264" t="s">
        <v>19</v>
      </c>
      <c r="B42" s="264"/>
      <c r="C42" s="264"/>
      <c r="D42" s="264"/>
      <c r="E42" s="82" t="s">
        <v>20</v>
      </c>
      <c r="F42" s="86"/>
      <c r="G42" s="16">
        <v>45000</v>
      </c>
      <c r="H42" s="17"/>
      <c r="I42" s="46">
        <f t="shared" ref="I42:N42" si="9">SUM(I43:I44)</f>
        <v>45000</v>
      </c>
      <c r="J42" s="47">
        <f t="shared" si="9"/>
        <v>21420</v>
      </c>
      <c r="K42" s="47">
        <f t="shared" si="9"/>
        <v>45000</v>
      </c>
      <c r="L42" s="46">
        <f t="shared" si="9"/>
        <v>21420</v>
      </c>
      <c r="M42" s="47">
        <f t="shared" si="9"/>
        <v>45000</v>
      </c>
      <c r="N42" s="46">
        <f t="shared" si="9"/>
        <v>21420</v>
      </c>
      <c r="O42" s="47">
        <f t="shared" ref="O42:V42" si="10">SUM(O43:O47)</f>
        <v>52999</v>
      </c>
      <c r="P42" s="47">
        <f t="shared" si="10"/>
        <v>32176.760000000002</v>
      </c>
      <c r="Q42" s="47">
        <f t="shared" si="10"/>
        <v>52999</v>
      </c>
      <c r="R42" s="47">
        <f t="shared" si="10"/>
        <v>32176.760000000002</v>
      </c>
      <c r="S42" s="47">
        <f t="shared" si="10"/>
        <v>99514</v>
      </c>
      <c r="T42" s="47">
        <f t="shared" si="10"/>
        <v>66176.760000000009</v>
      </c>
      <c r="U42" s="47">
        <f t="shared" si="10"/>
        <v>99514</v>
      </c>
      <c r="V42" s="47">
        <f t="shared" si="10"/>
        <v>74175.760000000009</v>
      </c>
      <c r="W42" s="279">
        <f>SUM(W43:W47)</f>
        <v>95934</v>
      </c>
      <c r="X42" s="8"/>
    </row>
    <row r="43" spans="1:25" ht="93.75" customHeight="1">
      <c r="A43" s="152" t="s">
        <v>21</v>
      </c>
      <c r="B43" s="250" t="s">
        <v>125</v>
      </c>
      <c r="C43" s="251" t="s">
        <v>126</v>
      </c>
      <c r="D43" s="152" t="s">
        <v>84</v>
      </c>
      <c r="E43" s="87" t="s">
        <v>2</v>
      </c>
      <c r="F43" s="88" t="s">
        <v>3</v>
      </c>
      <c r="G43" s="89">
        <v>25000</v>
      </c>
      <c r="H43" s="23"/>
      <c r="I43" s="89">
        <v>25000</v>
      </c>
      <c r="J43" s="25">
        <v>21420</v>
      </c>
      <c r="K43" s="89">
        <v>25000</v>
      </c>
      <c r="L43" s="23">
        <v>21420</v>
      </c>
      <c r="M43" s="89">
        <v>25000</v>
      </c>
      <c r="N43" s="23">
        <v>21420</v>
      </c>
      <c r="O43" s="89">
        <v>25000</v>
      </c>
      <c r="P43" s="23">
        <v>21420</v>
      </c>
      <c r="Q43" s="89">
        <v>25000</v>
      </c>
      <c r="R43" s="25">
        <v>21420</v>
      </c>
      <c r="S43" s="89">
        <v>25000</v>
      </c>
      <c r="T43" s="25">
        <v>21420</v>
      </c>
      <c r="U43" s="89">
        <v>25000</v>
      </c>
      <c r="V43" s="25">
        <v>21420</v>
      </c>
      <c r="W43" s="280">
        <v>21420</v>
      </c>
      <c r="X43" s="8"/>
    </row>
    <row r="44" spans="1:25" ht="45.75" customHeight="1">
      <c r="A44" s="250" t="s">
        <v>22</v>
      </c>
      <c r="B44" s="250" t="s">
        <v>146</v>
      </c>
      <c r="C44" s="251" t="s">
        <v>147</v>
      </c>
      <c r="D44" s="152" t="s">
        <v>84</v>
      </c>
      <c r="E44" s="48" t="s">
        <v>23</v>
      </c>
      <c r="F44" s="28" t="s">
        <v>3</v>
      </c>
      <c r="G44" s="89">
        <v>20000</v>
      </c>
      <c r="H44" s="23"/>
      <c r="I44" s="89">
        <v>20000</v>
      </c>
      <c r="J44" s="25">
        <v>0</v>
      </c>
      <c r="K44" s="89">
        <v>20000</v>
      </c>
      <c r="L44" s="23">
        <v>0</v>
      </c>
      <c r="M44" s="89">
        <v>20000</v>
      </c>
      <c r="N44" s="23">
        <v>0</v>
      </c>
      <c r="O44" s="89">
        <v>20000</v>
      </c>
      <c r="P44" s="23">
        <v>10756.76</v>
      </c>
      <c r="Q44" s="89">
        <v>20000</v>
      </c>
      <c r="R44" s="25">
        <v>10756.76</v>
      </c>
      <c r="S44" s="89">
        <v>20000</v>
      </c>
      <c r="T44" s="25">
        <v>10756.76</v>
      </c>
      <c r="U44" s="89">
        <v>20000</v>
      </c>
      <c r="V44" s="25">
        <v>10756.76</v>
      </c>
      <c r="W44" s="280">
        <v>20000</v>
      </c>
      <c r="X44" s="8"/>
    </row>
    <row r="45" spans="1:25" ht="46.5" customHeight="1">
      <c r="A45" s="250">
        <v>1014040</v>
      </c>
      <c r="B45" s="250" t="s">
        <v>148</v>
      </c>
      <c r="C45" s="251" t="s">
        <v>147</v>
      </c>
      <c r="D45" s="152" t="s">
        <v>84</v>
      </c>
      <c r="E45" s="90" t="s">
        <v>83</v>
      </c>
      <c r="F45" s="28" t="s">
        <v>3</v>
      </c>
      <c r="G45" s="89"/>
      <c r="H45" s="23"/>
      <c r="I45" s="89"/>
      <c r="J45" s="25"/>
      <c r="K45" s="91"/>
      <c r="L45" s="23"/>
      <c r="M45" s="91"/>
      <c r="N45" s="23"/>
      <c r="O45" s="91">
        <v>7999</v>
      </c>
      <c r="P45" s="23"/>
      <c r="Q45" s="91">
        <v>7999</v>
      </c>
      <c r="R45" s="25"/>
      <c r="S45" s="91">
        <v>7999</v>
      </c>
      <c r="T45" s="31"/>
      <c r="U45" s="91">
        <v>7999</v>
      </c>
      <c r="V45" s="91">
        <v>7999</v>
      </c>
      <c r="W45" s="280">
        <v>7999</v>
      </c>
      <c r="X45" s="8"/>
    </row>
    <row r="46" spans="1:25" ht="66">
      <c r="A46" s="206" t="s">
        <v>149</v>
      </c>
      <c r="B46" s="206" t="s">
        <v>150</v>
      </c>
      <c r="C46" s="206" t="s">
        <v>151</v>
      </c>
      <c r="D46" s="265">
        <v>3110</v>
      </c>
      <c r="E46" s="207" t="s">
        <v>171</v>
      </c>
      <c r="F46" s="97" t="s">
        <v>3</v>
      </c>
      <c r="G46" s="208"/>
      <c r="H46" s="197"/>
      <c r="I46" s="208"/>
      <c r="J46" s="196"/>
      <c r="K46" s="209"/>
      <c r="L46" s="197"/>
      <c r="M46" s="209"/>
      <c r="N46" s="197"/>
      <c r="O46" s="209"/>
      <c r="P46" s="197"/>
      <c r="Q46" s="209"/>
      <c r="R46" s="196"/>
      <c r="S46" s="27">
        <v>34000</v>
      </c>
      <c r="T46" s="27">
        <v>34000</v>
      </c>
      <c r="U46" s="27">
        <v>34000</v>
      </c>
      <c r="V46" s="200">
        <v>34000</v>
      </c>
      <c r="W46" s="280">
        <v>34000</v>
      </c>
      <c r="X46" s="8"/>
    </row>
    <row r="47" spans="1:25" ht="56.25">
      <c r="A47" s="206" t="s">
        <v>217</v>
      </c>
      <c r="B47" s="206" t="s">
        <v>152</v>
      </c>
      <c r="C47" s="206" t="s">
        <v>138</v>
      </c>
      <c r="D47" s="265">
        <v>3110</v>
      </c>
      <c r="E47" s="207" t="s">
        <v>172</v>
      </c>
      <c r="F47" s="97" t="s">
        <v>3</v>
      </c>
      <c r="G47" s="208"/>
      <c r="H47" s="197"/>
      <c r="I47" s="208"/>
      <c r="J47" s="196"/>
      <c r="K47" s="209"/>
      <c r="L47" s="197"/>
      <c r="M47" s="209"/>
      <c r="N47" s="197"/>
      <c r="O47" s="209"/>
      <c r="P47" s="197"/>
      <c r="Q47" s="209"/>
      <c r="R47" s="196"/>
      <c r="S47" s="27">
        <v>12515</v>
      </c>
      <c r="T47" s="27"/>
      <c r="U47" s="27">
        <v>12515</v>
      </c>
      <c r="V47" s="200"/>
      <c r="W47" s="280">
        <v>12515</v>
      </c>
      <c r="X47" s="8"/>
    </row>
    <row r="48" spans="1:25" ht="66">
      <c r="A48" s="266">
        <v>1210000</v>
      </c>
      <c r="B48" s="266"/>
      <c r="C48" s="266"/>
      <c r="D48" s="266"/>
      <c r="E48" s="44" t="s">
        <v>24</v>
      </c>
      <c r="F48" s="92"/>
      <c r="G48" s="16">
        <v>28339000</v>
      </c>
      <c r="H48" s="17"/>
      <c r="I48" s="46">
        <f t="shared" ref="I48:N48" si="11">SUM(I49:I52)+I70+I69</f>
        <v>46395955.600000001</v>
      </c>
      <c r="J48" s="47">
        <f t="shared" si="11"/>
        <v>3452218</v>
      </c>
      <c r="K48" s="47">
        <f t="shared" si="11"/>
        <v>46291094.310000002</v>
      </c>
      <c r="L48" s="46">
        <f t="shared" si="11"/>
        <v>4068211</v>
      </c>
      <c r="M48" s="47">
        <f t="shared" si="11"/>
        <v>46291094.310000002</v>
      </c>
      <c r="N48" s="46">
        <f t="shared" si="11"/>
        <v>6369273.29</v>
      </c>
      <c r="O48" s="47">
        <f t="shared" ref="O48:T48" si="12">SUM(O49:O52)+O69+O70+O76</f>
        <v>43529276.310000002</v>
      </c>
      <c r="P48" s="46">
        <f t="shared" si="12"/>
        <v>13598452.25</v>
      </c>
      <c r="Q48" s="47">
        <f t="shared" si="12"/>
        <v>43246094.310000002</v>
      </c>
      <c r="R48" s="47">
        <f t="shared" si="12"/>
        <v>21775690.300000004</v>
      </c>
      <c r="S48" s="47">
        <f t="shared" si="12"/>
        <v>43461094.310000002</v>
      </c>
      <c r="T48" s="47">
        <f t="shared" si="12"/>
        <v>26594308.079999998</v>
      </c>
      <c r="U48" s="47">
        <f>SUM(U49:U52)+U69+U70+U71</f>
        <v>46698568.310000002</v>
      </c>
      <c r="V48" s="47">
        <f>SUM(V49:V52)+V69+V70+V71</f>
        <v>38215897.759999998</v>
      </c>
      <c r="W48" s="279">
        <f>SUM(W49:W52)+W69+W70+W71</f>
        <v>48818568.310000002</v>
      </c>
      <c r="X48" s="8"/>
    </row>
    <row r="49" spans="1:24" ht="66">
      <c r="A49" s="153">
        <v>1217310</v>
      </c>
      <c r="B49" s="250" t="s">
        <v>168</v>
      </c>
      <c r="C49" s="251" t="s">
        <v>163</v>
      </c>
      <c r="D49" s="153">
        <v>3142</v>
      </c>
      <c r="E49" s="12" t="s">
        <v>104</v>
      </c>
      <c r="F49" s="93" t="s">
        <v>25</v>
      </c>
      <c r="G49" s="22">
        <v>346000</v>
      </c>
      <c r="H49" s="23"/>
      <c r="I49" s="79">
        <v>346000</v>
      </c>
      <c r="J49" s="25">
        <v>0</v>
      </c>
      <c r="K49" s="31">
        <v>346000</v>
      </c>
      <c r="L49" s="31"/>
      <c r="M49" s="31">
        <v>346000</v>
      </c>
      <c r="N49" s="31"/>
      <c r="O49" s="31">
        <v>346000</v>
      </c>
      <c r="P49" s="31"/>
      <c r="Q49" s="31">
        <v>346000</v>
      </c>
      <c r="R49" s="32"/>
      <c r="S49" s="31">
        <v>346000</v>
      </c>
      <c r="T49" s="32"/>
      <c r="U49" s="31">
        <v>346000</v>
      </c>
      <c r="V49" s="32">
        <v>200000</v>
      </c>
      <c r="W49" s="281">
        <v>346000</v>
      </c>
      <c r="X49" s="8"/>
    </row>
    <row r="50" spans="1:24" ht="86.45" customHeight="1">
      <c r="A50" s="153">
        <v>1217322</v>
      </c>
      <c r="B50" s="250" t="s">
        <v>170</v>
      </c>
      <c r="C50" s="251" t="s">
        <v>163</v>
      </c>
      <c r="D50" s="153">
        <v>3132</v>
      </c>
      <c r="E50" s="94" t="s">
        <v>105</v>
      </c>
      <c r="F50" s="93" t="s">
        <v>41</v>
      </c>
      <c r="G50" s="22"/>
      <c r="H50" s="84">
        <v>70000</v>
      </c>
      <c r="I50" s="79">
        <v>70000</v>
      </c>
      <c r="J50" s="25">
        <v>0</v>
      </c>
      <c r="K50" s="31">
        <v>195000</v>
      </c>
      <c r="L50" s="31"/>
      <c r="M50" s="31">
        <v>195000</v>
      </c>
      <c r="N50" s="31">
        <v>195000</v>
      </c>
      <c r="O50" s="31">
        <v>195000</v>
      </c>
      <c r="P50" s="31">
        <v>195000</v>
      </c>
      <c r="Q50" s="31">
        <v>195000</v>
      </c>
      <c r="R50" s="32">
        <v>195000</v>
      </c>
      <c r="S50" s="31">
        <v>195000</v>
      </c>
      <c r="T50" s="32">
        <v>195000</v>
      </c>
      <c r="U50" s="31">
        <v>195000</v>
      </c>
      <c r="V50" s="32">
        <v>195000</v>
      </c>
      <c r="W50" s="281">
        <v>195000</v>
      </c>
      <c r="X50" s="8"/>
    </row>
    <row r="51" spans="1:24" ht="96" customHeight="1">
      <c r="A51" s="153">
        <v>1217330</v>
      </c>
      <c r="B51" s="250" t="s">
        <v>165</v>
      </c>
      <c r="C51" s="251" t="s">
        <v>163</v>
      </c>
      <c r="D51" s="153">
        <v>3142</v>
      </c>
      <c r="E51" s="12" t="s">
        <v>106</v>
      </c>
      <c r="F51" s="28" t="s">
        <v>26</v>
      </c>
      <c r="G51" s="49">
        <v>1000000</v>
      </c>
      <c r="H51" s="95" t="s">
        <v>40</v>
      </c>
      <c r="I51" s="79">
        <v>1950000</v>
      </c>
      <c r="J51" s="96">
        <v>0</v>
      </c>
      <c r="K51" s="79">
        <v>1720138.71</v>
      </c>
      <c r="L51" s="79">
        <v>505743</v>
      </c>
      <c r="M51" s="79">
        <v>1720138.71</v>
      </c>
      <c r="N51" s="79">
        <v>505743</v>
      </c>
      <c r="O51" s="79">
        <v>1720138.71</v>
      </c>
      <c r="P51" s="79">
        <v>958585.55</v>
      </c>
      <c r="Q51" s="79">
        <v>1720138.71</v>
      </c>
      <c r="R51" s="81">
        <v>958585.55</v>
      </c>
      <c r="S51" s="79">
        <v>1720138.71</v>
      </c>
      <c r="T51" s="79">
        <v>1720075.44</v>
      </c>
      <c r="U51" s="79">
        <v>1720138.71</v>
      </c>
      <c r="V51" s="81">
        <v>1720075.44</v>
      </c>
      <c r="W51" s="281">
        <v>1720138.71</v>
      </c>
      <c r="X51" s="8"/>
    </row>
    <row r="52" spans="1:24" ht="82.5">
      <c r="A52" s="153">
        <v>1217461</v>
      </c>
      <c r="B52" s="153"/>
      <c r="C52" s="153"/>
      <c r="D52" s="153"/>
      <c r="E52" s="97" t="s">
        <v>27</v>
      </c>
      <c r="F52" s="93"/>
      <c r="G52" s="210">
        <v>21000000</v>
      </c>
      <c r="H52" s="198"/>
      <c r="I52" s="195">
        <f t="shared" ref="I52:N52" si="13">SUM(I53:I61)</f>
        <v>21065000</v>
      </c>
      <c r="J52" s="211">
        <f t="shared" si="13"/>
        <v>0</v>
      </c>
      <c r="K52" s="211">
        <f t="shared" si="13"/>
        <v>21065000</v>
      </c>
      <c r="L52" s="195">
        <f t="shared" si="13"/>
        <v>110250</v>
      </c>
      <c r="M52" s="211">
        <f t="shared" si="13"/>
        <v>21065000</v>
      </c>
      <c r="N52" s="195">
        <f t="shared" si="13"/>
        <v>125250</v>
      </c>
      <c r="O52" s="211">
        <f t="shared" ref="O52:V52" si="14">SUM(O53:O68)</f>
        <v>18148182</v>
      </c>
      <c r="P52" s="211">
        <f t="shared" si="14"/>
        <v>3490060</v>
      </c>
      <c r="Q52" s="211">
        <f t="shared" si="14"/>
        <v>17865000</v>
      </c>
      <c r="R52" s="211">
        <f t="shared" si="14"/>
        <v>11512298.050000001</v>
      </c>
      <c r="S52" s="211">
        <f t="shared" si="14"/>
        <v>18080000</v>
      </c>
      <c r="T52" s="211">
        <f t="shared" si="14"/>
        <v>16843149.489999998</v>
      </c>
      <c r="U52" s="211">
        <f t="shared" si="14"/>
        <v>18080000</v>
      </c>
      <c r="V52" s="211">
        <f t="shared" si="14"/>
        <v>17023149.489999998</v>
      </c>
      <c r="W52" s="280">
        <f>SUM(W53:W68)</f>
        <v>18045000</v>
      </c>
      <c r="X52" s="8"/>
    </row>
    <row r="53" spans="1:24" ht="115.5">
      <c r="A53" s="153">
        <v>1217461</v>
      </c>
      <c r="B53" s="250" t="s">
        <v>155</v>
      </c>
      <c r="C53" s="251" t="s">
        <v>156</v>
      </c>
      <c r="D53" s="153">
        <v>3132</v>
      </c>
      <c r="E53" s="97" t="s">
        <v>27</v>
      </c>
      <c r="F53" s="212" t="s">
        <v>182</v>
      </c>
      <c r="G53" s="118"/>
      <c r="H53" s="213">
        <v>60252</v>
      </c>
      <c r="I53" s="214">
        <v>60252</v>
      </c>
      <c r="J53" s="196"/>
      <c r="K53" s="214">
        <v>60252</v>
      </c>
      <c r="L53" s="197">
        <v>60252</v>
      </c>
      <c r="M53" s="214">
        <v>60252</v>
      </c>
      <c r="N53" s="197">
        <v>60252</v>
      </c>
      <c r="O53" s="214">
        <v>60252</v>
      </c>
      <c r="P53" s="197">
        <v>60252</v>
      </c>
      <c r="Q53" s="214">
        <v>60252</v>
      </c>
      <c r="R53" s="215">
        <v>60252</v>
      </c>
      <c r="S53" s="214">
        <v>60252</v>
      </c>
      <c r="T53" s="215">
        <v>60252</v>
      </c>
      <c r="U53" s="214">
        <v>60252</v>
      </c>
      <c r="V53" s="215">
        <v>60252</v>
      </c>
      <c r="W53" s="280">
        <v>60252</v>
      </c>
      <c r="X53" s="8"/>
    </row>
    <row r="54" spans="1:24" ht="132">
      <c r="A54" s="153">
        <v>1217461</v>
      </c>
      <c r="B54" s="250" t="s">
        <v>155</v>
      </c>
      <c r="C54" s="251" t="s">
        <v>156</v>
      </c>
      <c r="D54" s="153">
        <v>3132</v>
      </c>
      <c r="E54" s="97" t="s">
        <v>27</v>
      </c>
      <c r="F54" s="93" t="s">
        <v>42</v>
      </c>
      <c r="G54" s="118"/>
      <c r="H54" s="213">
        <v>49998</v>
      </c>
      <c r="I54" s="214">
        <v>49998</v>
      </c>
      <c r="J54" s="196"/>
      <c r="K54" s="214">
        <v>49998</v>
      </c>
      <c r="L54" s="27">
        <v>49998</v>
      </c>
      <c r="M54" s="214">
        <v>49998</v>
      </c>
      <c r="N54" s="27">
        <v>49998</v>
      </c>
      <c r="O54" s="214">
        <v>49998</v>
      </c>
      <c r="P54" s="27">
        <v>49998</v>
      </c>
      <c r="Q54" s="214">
        <v>49998</v>
      </c>
      <c r="R54" s="216">
        <v>49998</v>
      </c>
      <c r="S54" s="214">
        <v>49998</v>
      </c>
      <c r="T54" s="216">
        <v>49998</v>
      </c>
      <c r="U54" s="214">
        <v>49998</v>
      </c>
      <c r="V54" s="216">
        <v>49998</v>
      </c>
      <c r="W54" s="280">
        <v>49998</v>
      </c>
      <c r="X54" s="8"/>
    </row>
    <row r="55" spans="1:24" ht="83.25" thickBot="1">
      <c r="A55" s="153">
        <v>1217461</v>
      </c>
      <c r="B55" s="250" t="s">
        <v>155</v>
      </c>
      <c r="C55" s="251" t="s">
        <v>156</v>
      </c>
      <c r="D55" s="153">
        <v>3132</v>
      </c>
      <c r="E55" s="97" t="s">
        <v>27</v>
      </c>
      <c r="F55" s="217" t="s">
        <v>183</v>
      </c>
      <c r="G55" s="118"/>
      <c r="H55" s="218">
        <v>8894750</v>
      </c>
      <c r="I55" s="219">
        <v>8894750</v>
      </c>
      <c r="J55" s="220"/>
      <c r="K55" s="219">
        <v>8894750</v>
      </c>
      <c r="L55" s="27"/>
      <c r="M55" s="219">
        <v>8894750</v>
      </c>
      <c r="N55" s="27"/>
      <c r="O55" s="219">
        <v>8811833</v>
      </c>
      <c r="P55" s="27"/>
      <c r="Q55" s="219">
        <v>8811833</v>
      </c>
      <c r="R55" s="200">
        <v>2809131.16</v>
      </c>
      <c r="S55" s="219">
        <v>8811833</v>
      </c>
      <c r="T55" s="27">
        <v>8090056.5999999996</v>
      </c>
      <c r="U55" s="219">
        <v>8811833</v>
      </c>
      <c r="V55" s="200">
        <v>8090056.5999999996</v>
      </c>
      <c r="W55" s="286">
        <v>8811833</v>
      </c>
      <c r="X55" s="8"/>
    </row>
    <row r="56" spans="1:24" ht="66">
      <c r="A56" s="153">
        <v>1217461</v>
      </c>
      <c r="B56" s="250" t="s">
        <v>155</v>
      </c>
      <c r="C56" s="251" t="s">
        <v>156</v>
      </c>
      <c r="D56" s="153">
        <v>3132</v>
      </c>
      <c r="E56" s="297" t="s">
        <v>27</v>
      </c>
      <c r="F56" s="217" t="s">
        <v>184</v>
      </c>
      <c r="G56" s="248"/>
      <c r="H56" s="221" t="s">
        <v>43</v>
      </c>
      <c r="I56" s="222">
        <v>2020000</v>
      </c>
      <c r="J56" s="223"/>
      <c r="K56" s="222">
        <v>2020000</v>
      </c>
      <c r="L56" s="56"/>
      <c r="M56" s="222">
        <v>2020000</v>
      </c>
      <c r="N56" s="56"/>
      <c r="O56" s="222">
        <v>1684810</v>
      </c>
      <c r="P56" s="222">
        <v>1684810</v>
      </c>
      <c r="Q56" s="222">
        <v>1684810</v>
      </c>
      <c r="R56" s="224">
        <v>1684810</v>
      </c>
      <c r="S56" s="222">
        <v>1684810</v>
      </c>
      <c r="T56" s="224">
        <v>1684810</v>
      </c>
      <c r="U56" s="222">
        <v>1684810</v>
      </c>
      <c r="V56" s="224">
        <v>1684810</v>
      </c>
      <c r="W56" s="281">
        <v>1684810</v>
      </c>
      <c r="X56" s="8"/>
    </row>
    <row r="57" spans="1:24" ht="19.5" thickBot="1">
      <c r="A57" s="153">
        <v>1217461</v>
      </c>
      <c r="B57" s="250" t="s">
        <v>155</v>
      </c>
      <c r="C57" s="251" t="s">
        <v>156</v>
      </c>
      <c r="D57" s="153">
        <v>3132</v>
      </c>
      <c r="E57" s="298"/>
      <c r="F57" s="228"/>
      <c r="G57" s="248"/>
      <c r="H57" s="225" t="s">
        <v>44</v>
      </c>
      <c r="I57" s="226">
        <v>1680000</v>
      </c>
      <c r="J57" s="227"/>
      <c r="K57" s="226">
        <v>1680000</v>
      </c>
      <c r="L57" s="160"/>
      <c r="M57" s="226">
        <v>1680000</v>
      </c>
      <c r="N57" s="160"/>
      <c r="O57" s="226">
        <v>1680000</v>
      </c>
      <c r="P57" s="178">
        <v>1680000</v>
      </c>
      <c r="Q57" s="226">
        <v>1680000</v>
      </c>
      <c r="R57" s="161">
        <v>1680000</v>
      </c>
      <c r="S57" s="226">
        <v>1680000</v>
      </c>
      <c r="T57" s="161">
        <v>1680000</v>
      </c>
      <c r="U57" s="226">
        <v>1680000</v>
      </c>
      <c r="V57" s="161">
        <v>1680000</v>
      </c>
      <c r="W57" s="281">
        <v>1680000</v>
      </c>
      <c r="X57" s="8"/>
    </row>
    <row r="58" spans="1:24" ht="82.5">
      <c r="A58" s="153">
        <v>1217461</v>
      </c>
      <c r="B58" s="250" t="s">
        <v>155</v>
      </c>
      <c r="C58" s="251" t="s">
        <v>156</v>
      </c>
      <c r="D58" s="153">
        <v>3132</v>
      </c>
      <c r="E58" s="97" t="s">
        <v>27</v>
      </c>
      <c r="F58" s="228" t="s">
        <v>185</v>
      </c>
      <c r="G58" s="118"/>
      <c r="H58" s="229">
        <v>7295000</v>
      </c>
      <c r="I58" s="158">
        <v>7295000</v>
      </c>
      <c r="J58" s="230"/>
      <c r="K58" s="158">
        <v>7295000</v>
      </c>
      <c r="L58" s="160"/>
      <c r="M58" s="158">
        <v>7295000</v>
      </c>
      <c r="N58" s="160"/>
      <c r="O58" s="158">
        <v>5513107</v>
      </c>
      <c r="P58" s="178"/>
      <c r="Q58" s="158">
        <v>5513107</v>
      </c>
      <c r="R58" s="161">
        <v>5213106.8899999997</v>
      </c>
      <c r="S58" s="158">
        <v>5513107</v>
      </c>
      <c r="T58" s="161">
        <v>5213106.8899999997</v>
      </c>
      <c r="U58" s="158">
        <v>5513107</v>
      </c>
      <c r="V58" s="161">
        <v>5213106.8899999997</v>
      </c>
      <c r="W58" s="287">
        <v>5513107</v>
      </c>
      <c r="X58" s="8"/>
    </row>
    <row r="59" spans="1:24" ht="82.5" hidden="1" customHeight="1">
      <c r="A59" s="267">
        <v>1217461</v>
      </c>
      <c r="B59" s="267"/>
      <c r="C59" s="267"/>
      <c r="D59" s="267"/>
      <c r="E59" s="97"/>
      <c r="F59" s="93" t="s">
        <v>45</v>
      </c>
      <c r="G59" s="118"/>
      <c r="H59" s="231">
        <v>1000000</v>
      </c>
      <c r="I59" s="177">
        <v>1000000</v>
      </c>
      <c r="J59" s="159"/>
      <c r="K59" s="177">
        <v>1000000</v>
      </c>
      <c r="L59" s="160"/>
      <c r="M59" s="177">
        <v>1000000</v>
      </c>
      <c r="N59" s="160"/>
      <c r="O59" s="177">
        <v>0</v>
      </c>
      <c r="P59" s="160"/>
      <c r="Q59" s="177">
        <v>0</v>
      </c>
      <c r="R59" s="159"/>
      <c r="S59" s="177">
        <v>0</v>
      </c>
      <c r="T59" s="159"/>
      <c r="U59" s="177">
        <v>0</v>
      </c>
      <c r="V59" s="159"/>
      <c r="W59" s="281">
        <v>0</v>
      </c>
      <c r="X59" s="8"/>
    </row>
    <row r="60" spans="1:24" ht="115.5" hidden="1" customHeight="1">
      <c r="A60" s="267">
        <v>1217461</v>
      </c>
      <c r="B60" s="267"/>
      <c r="C60" s="267"/>
      <c r="D60" s="267"/>
      <c r="E60" s="97"/>
      <c r="F60" s="93" t="s">
        <v>211</v>
      </c>
      <c r="G60" s="118"/>
      <c r="H60" s="176" t="s">
        <v>46</v>
      </c>
      <c r="I60" s="232">
        <v>15000</v>
      </c>
      <c r="J60" s="159"/>
      <c r="K60" s="232">
        <v>15000</v>
      </c>
      <c r="L60" s="160"/>
      <c r="M60" s="232">
        <v>15000</v>
      </c>
      <c r="N60" s="160">
        <v>15000</v>
      </c>
      <c r="O60" s="232">
        <v>15000</v>
      </c>
      <c r="P60" s="160">
        <v>15000</v>
      </c>
      <c r="Q60" s="232">
        <v>15000</v>
      </c>
      <c r="R60" s="159">
        <v>15000</v>
      </c>
      <c r="S60" s="232">
        <v>15000</v>
      </c>
      <c r="T60" s="159">
        <v>15000</v>
      </c>
      <c r="U60" s="232">
        <v>15000</v>
      </c>
      <c r="V60" s="159">
        <v>15000</v>
      </c>
      <c r="W60" s="288">
        <v>15000</v>
      </c>
      <c r="X60" s="8"/>
    </row>
    <row r="61" spans="1:24" ht="95.25" customHeight="1">
      <c r="A61" s="153">
        <v>1217461</v>
      </c>
      <c r="B61" s="250" t="s">
        <v>155</v>
      </c>
      <c r="C61" s="251" t="s">
        <v>156</v>
      </c>
      <c r="D61" s="153">
        <v>3132</v>
      </c>
      <c r="E61" s="97" t="s">
        <v>27</v>
      </c>
      <c r="F61" s="93" t="s">
        <v>47</v>
      </c>
      <c r="G61" s="118"/>
      <c r="H61" s="231">
        <v>50000</v>
      </c>
      <c r="I61" s="56">
        <v>50000</v>
      </c>
      <c r="J61" s="159"/>
      <c r="K61" s="56">
        <v>50000</v>
      </c>
      <c r="L61" s="160"/>
      <c r="M61" s="56">
        <v>50000</v>
      </c>
      <c r="N61" s="160"/>
      <c r="O61" s="56">
        <v>50000</v>
      </c>
      <c r="P61" s="160"/>
      <c r="Q61" s="56">
        <v>50000</v>
      </c>
      <c r="R61" s="159"/>
      <c r="S61" s="56">
        <v>50000</v>
      </c>
      <c r="T61" s="56">
        <v>49926</v>
      </c>
      <c r="U61" s="56">
        <v>50000</v>
      </c>
      <c r="V61" s="187">
        <v>49926</v>
      </c>
      <c r="W61" s="281">
        <v>50000</v>
      </c>
      <c r="X61" s="8"/>
    </row>
    <row r="62" spans="1:24" ht="148.5">
      <c r="A62" s="153">
        <v>1217461</v>
      </c>
      <c r="B62" s="250" t="s">
        <v>155</v>
      </c>
      <c r="C62" s="251" t="s">
        <v>156</v>
      </c>
      <c r="D62" s="153">
        <v>3132</v>
      </c>
      <c r="E62" s="97" t="s">
        <v>27</v>
      </c>
      <c r="F62" s="93" t="s">
        <v>186</v>
      </c>
      <c r="G62" s="118"/>
      <c r="H62" s="231"/>
      <c r="I62" s="56"/>
      <c r="J62" s="159"/>
      <c r="K62" s="56"/>
      <c r="L62" s="160"/>
      <c r="M62" s="56"/>
      <c r="N62" s="160"/>
      <c r="O62" s="56"/>
      <c r="P62" s="160"/>
      <c r="Q62" s="56"/>
      <c r="R62" s="159"/>
      <c r="S62" s="27">
        <v>39000</v>
      </c>
      <c r="T62" s="56"/>
      <c r="U62" s="27">
        <v>39000</v>
      </c>
      <c r="V62" s="200">
        <v>39000</v>
      </c>
      <c r="W62" s="280">
        <v>39000</v>
      </c>
      <c r="X62" s="8"/>
    </row>
    <row r="63" spans="1:24" ht="132">
      <c r="A63" s="153">
        <v>1217461</v>
      </c>
      <c r="B63" s="250" t="s">
        <v>155</v>
      </c>
      <c r="C63" s="251" t="s">
        <v>156</v>
      </c>
      <c r="D63" s="153">
        <v>3132</v>
      </c>
      <c r="E63" s="97" t="s">
        <v>27</v>
      </c>
      <c r="F63" s="93" t="s">
        <v>90</v>
      </c>
      <c r="G63" s="118"/>
      <c r="H63" s="231"/>
      <c r="I63" s="56"/>
      <c r="J63" s="159"/>
      <c r="K63" s="56"/>
      <c r="L63" s="160"/>
      <c r="M63" s="56"/>
      <c r="N63" s="160"/>
      <c r="O63" s="56"/>
      <c r="P63" s="160"/>
      <c r="Q63" s="56"/>
      <c r="R63" s="159"/>
      <c r="S63" s="27">
        <v>17000</v>
      </c>
      <c r="T63" s="56"/>
      <c r="U63" s="27">
        <v>17000</v>
      </c>
      <c r="V63" s="200">
        <v>17000</v>
      </c>
      <c r="W63" s="280">
        <v>17000</v>
      </c>
      <c r="X63" s="8"/>
    </row>
    <row r="64" spans="1:24" ht="132">
      <c r="A64" s="267">
        <v>1217461</v>
      </c>
      <c r="B64" s="267"/>
      <c r="C64" s="267"/>
      <c r="D64" s="267"/>
      <c r="E64" s="97" t="s">
        <v>27</v>
      </c>
      <c r="F64" s="93" t="s">
        <v>91</v>
      </c>
      <c r="G64" s="118"/>
      <c r="H64" s="231"/>
      <c r="I64" s="56"/>
      <c r="J64" s="159"/>
      <c r="K64" s="56"/>
      <c r="L64" s="160"/>
      <c r="M64" s="56"/>
      <c r="N64" s="160"/>
      <c r="O64" s="56"/>
      <c r="P64" s="160"/>
      <c r="Q64" s="56"/>
      <c r="R64" s="159"/>
      <c r="S64" s="27">
        <v>45000</v>
      </c>
      <c r="T64" s="56"/>
      <c r="U64" s="27">
        <v>45000</v>
      </c>
      <c r="V64" s="200">
        <v>45000</v>
      </c>
      <c r="W64" s="280">
        <v>45000</v>
      </c>
      <c r="X64" s="8"/>
    </row>
    <row r="65" spans="1:25" ht="132">
      <c r="A65" s="153">
        <v>1217461</v>
      </c>
      <c r="B65" s="250" t="s">
        <v>155</v>
      </c>
      <c r="C65" s="251" t="s">
        <v>156</v>
      </c>
      <c r="D65" s="153">
        <v>3132</v>
      </c>
      <c r="E65" s="97" t="s">
        <v>27</v>
      </c>
      <c r="F65" s="93" t="s">
        <v>92</v>
      </c>
      <c r="G65" s="22"/>
      <c r="H65" s="84"/>
      <c r="I65" s="79"/>
      <c r="J65" s="25"/>
      <c r="K65" s="79"/>
      <c r="L65" s="23"/>
      <c r="M65" s="79"/>
      <c r="N65" s="23"/>
      <c r="O65" s="79"/>
      <c r="P65" s="23"/>
      <c r="Q65" s="79"/>
      <c r="R65" s="25"/>
      <c r="S65" s="26">
        <v>49000</v>
      </c>
      <c r="T65" s="79"/>
      <c r="U65" s="31">
        <v>49000</v>
      </c>
      <c r="V65" s="32">
        <v>49000</v>
      </c>
      <c r="W65" s="281">
        <v>49000</v>
      </c>
      <c r="X65" s="8"/>
    </row>
    <row r="66" spans="1:25" ht="148.5" hidden="1" customHeight="1">
      <c r="A66" s="153">
        <v>1217461</v>
      </c>
      <c r="B66" s="250" t="s">
        <v>155</v>
      </c>
      <c r="C66" s="251" t="s">
        <v>156</v>
      </c>
      <c r="D66" s="153">
        <v>3132</v>
      </c>
      <c r="E66" s="97"/>
      <c r="F66" s="93" t="s">
        <v>93</v>
      </c>
      <c r="G66" s="22"/>
      <c r="H66" s="84"/>
      <c r="I66" s="79"/>
      <c r="J66" s="25"/>
      <c r="K66" s="79"/>
      <c r="L66" s="23"/>
      <c r="M66" s="79"/>
      <c r="N66" s="23"/>
      <c r="O66" s="79"/>
      <c r="P66" s="23"/>
      <c r="Q66" s="79"/>
      <c r="R66" s="25"/>
      <c r="S66" s="26">
        <v>35000</v>
      </c>
      <c r="T66" s="79"/>
      <c r="U66" s="31">
        <v>35000</v>
      </c>
      <c r="V66" s="32"/>
      <c r="W66" s="289">
        <v>0</v>
      </c>
      <c r="X66" s="8"/>
    </row>
    <row r="67" spans="1:25" ht="165">
      <c r="A67" s="153">
        <v>1217461</v>
      </c>
      <c r="B67" s="250" t="s">
        <v>155</v>
      </c>
      <c r="C67" s="251" t="s">
        <v>156</v>
      </c>
      <c r="D67" s="153">
        <v>3132</v>
      </c>
      <c r="E67" s="97" t="s">
        <v>27</v>
      </c>
      <c r="F67" s="93" t="s">
        <v>96</v>
      </c>
      <c r="G67" s="118"/>
      <c r="H67" s="213"/>
      <c r="I67" s="195"/>
      <c r="J67" s="196"/>
      <c r="K67" s="195"/>
      <c r="L67" s="197"/>
      <c r="M67" s="195"/>
      <c r="N67" s="197"/>
      <c r="O67" s="195"/>
      <c r="P67" s="197"/>
      <c r="Q67" s="195"/>
      <c r="R67" s="196"/>
      <c r="S67" s="27">
        <v>30000</v>
      </c>
      <c r="T67" s="195"/>
      <c r="U67" s="27">
        <v>30000</v>
      </c>
      <c r="V67" s="200">
        <v>30000</v>
      </c>
      <c r="W67" s="280">
        <v>30000</v>
      </c>
      <c r="X67" s="8"/>
    </row>
    <row r="68" spans="1:25" ht="36.75" hidden="1" customHeight="1">
      <c r="A68" s="267">
        <v>1217461</v>
      </c>
      <c r="B68" s="267"/>
      <c r="C68" s="267"/>
      <c r="D68" s="267"/>
      <c r="E68" s="97" t="s">
        <v>27</v>
      </c>
      <c r="F68" s="97" t="s">
        <v>107</v>
      </c>
      <c r="G68" s="22"/>
      <c r="H68" s="84"/>
      <c r="I68" s="79"/>
      <c r="J68" s="25"/>
      <c r="K68" s="79"/>
      <c r="L68" s="23"/>
      <c r="M68" s="79"/>
      <c r="N68" s="23"/>
      <c r="O68" s="99">
        <v>283182</v>
      </c>
      <c r="P68" s="23"/>
      <c r="Q68" s="99"/>
      <c r="R68" s="25"/>
      <c r="S68" s="26"/>
      <c r="T68" s="31"/>
      <c r="U68" s="31"/>
      <c r="V68" s="32"/>
      <c r="W68" s="289"/>
      <c r="X68" s="8"/>
    </row>
    <row r="69" spans="1:25" ht="150" customHeight="1">
      <c r="A69" s="149">
        <v>1217363</v>
      </c>
      <c r="B69" s="179" t="s">
        <v>157</v>
      </c>
      <c r="C69" s="233" t="s">
        <v>158</v>
      </c>
      <c r="D69" s="149">
        <v>3122</v>
      </c>
      <c r="E69" s="97" t="s">
        <v>39</v>
      </c>
      <c r="F69" s="97" t="s">
        <v>212</v>
      </c>
      <c r="G69" s="118"/>
      <c r="H69" s="234" t="s">
        <v>38</v>
      </c>
      <c r="I69" s="195">
        <v>13999000</v>
      </c>
      <c r="J69" s="199">
        <v>3452218</v>
      </c>
      <c r="K69" s="234">
        <v>13999000</v>
      </c>
      <c r="L69" s="198">
        <v>3452218</v>
      </c>
      <c r="M69" s="234">
        <v>13999000</v>
      </c>
      <c r="N69" s="198">
        <v>5543280.29</v>
      </c>
      <c r="O69" s="234">
        <v>13999000</v>
      </c>
      <c r="P69" s="198">
        <v>6486918.0300000003</v>
      </c>
      <c r="Q69" s="234">
        <v>13999000</v>
      </c>
      <c r="R69" s="199">
        <v>6486918.0300000003</v>
      </c>
      <c r="S69" s="234">
        <v>13999000</v>
      </c>
      <c r="T69" s="195">
        <v>7681083.1500000004</v>
      </c>
      <c r="U69" s="234">
        <v>13999000</v>
      </c>
      <c r="V69" s="211">
        <v>9133764.7300000004</v>
      </c>
      <c r="W69" s="290">
        <v>13999000</v>
      </c>
      <c r="X69" s="8"/>
    </row>
    <row r="70" spans="1:25" ht="132">
      <c r="A70" s="149">
        <v>1217640</v>
      </c>
      <c r="B70" s="250" t="s">
        <v>141</v>
      </c>
      <c r="C70" s="251" t="s">
        <v>142</v>
      </c>
      <c r="D70" s="149">
        <v>3132</v>
      </c>
      <c r="E70" s="100" t="s">
        <v>14</v>
      </c>
      <c r="F70" s="97" t="s">
        <v>187</v>
      </c>
      <c r="G70" s="49">
        <v>5993000</v>
      </c>
      <c r="H70" s="78" t="s">
        <v>108</v>
      </c>
      <c r="I70" s="79">
        <v>8965955.5999999996</v>
      </c>
      <c r="J70" s="25"/>
      <c r="K70" s="79">
        <v>8965955.5999999996</v>
      </c>
      <c r="L70" s="23">
        <v>0</v>
      </c>
      <c r="M70" s="79">
        <v>8965955.5999999996</v>
      </c>
      <c r="N70" s="23">
        <v>0</v>
      </c>
      <c r="O70" s="79">
        <v>8965955.5999999996</v>
      </c>
      <c r="P70" s="80">
        <v>2467888.67</v>
      </c>
      <c r="Q70" s="79">
        <v>8965955.5999999996</v>
      </c>
      <c r="R70" s="96">
        <v>2467888.67</v>
      </c>
      <c r="S70" s="79">
        <v>8965955.5999999996</v>
      </c>
      <c r="T70" s="31"/>
      <c r="U70" s="79">
        <v>8965955.5999999996</v>
      </c>
      <c r="V70" s="81">
        <v>6551434.0999999996</v>
      </c>
      <c r="W70" s="281">
        <v>8965955.5999999996</v>
      </c>
      <c r="X70" s="8"/>
    </row>
    <row r="71" spans="1:25" ht="51.75">
      <c r="A71" s="268">
        <v>1217670</v>
      </c>
      <c r="B71" s="268" t="s">
        <v>169</v>
      </c>
      <c r="C71" s="268" t="s">
        <v>158</v>
      </c>
      <c r="D71" s="268">
        <v>3210</v>
      </c>
      <c r="E71" s="109" t="s">
        <v>80</v>
      </c>
      <c r="F71" s="97"/>
      <c r="G71" s="118"/>
      <c r="H71" s="234"/>
      <c r="I71" s="195"/>
      <c r="J71" s="196"/>
      <c r="K71" s="195"/>
      <c r="L71" s="197"/>
      <c r="M71" s="195"/>
      <c r="N71" s="197"/>
      <c r="O71" s="195"/>
      <c r="P71" s="198"/>
      <c r="Q71" s="195"/>
      <c r="R71" s="199"/>
      <c r="S71" s="195"/>
      <c r="T71" s="27"/>
      <c r="U71" s="195">
        <f>SUM(U72:U76)</f>
        <v>3392474</v>
      </c>
      <c r="V71" s="211">
        <f>SUM(V72:V76)</f>
        <v>3392474</v>
      </c>
      <c r="W71" s="280">
        <f>SUM(W72:W76)</f>
        <v>5547474</v>
      </c>
      <c r="X71" s="8"/>
    </row>
    <row r="72" spans="1:25" ht="51.75">
      <c r="A72" s="269">
        <v>1217670</v>
      </c>
      <c r="B72" s="269" t="s">
        <v>169</v>
      </c>
      <c r="C72" s="269" t="s">
        <v>158</v>
      </c>
      <c r="D72" s="269">
        <v>3210</v>
      </c>
      <c r="E72" s="101" t="s">
        <v>80</v>
      </c>
      <c r="F72" s="97" t="s">
        <v>89</v>
      </c>
      <c r="G72" s="49"/>
      <c r="H72" s="78"/>
      <c r="I72" s="79"/>
      <c r="J72" s="25"/>
      <c r="K72" s="79"/>
      <c r="L72" s="23"/>
      <c r="M72" s="79"/>
      <c r="N72" s="23"/>
      <c r="O72" s="79"/>
      <c r="P72" s="80"/>
      <c r="Q72" s="79"/>
      <c r="R72" s="96"/>
      <c r="S72" s="26">
        <v>2614000</v>
      </c>
      <c r="T72" s="31">
        <v>2033800</v>
      </c>
      <c r="U72" s="26">
        <v>2614000</v>
      </c>
      <c r="V72" s="98">
        <v>2614000</v>
      </c>
      <c r="W72" s="280">
        <v>4164000</v>
      </c>
      <c r="X72" s="10"/>
    </row>
    <row r="73" spans="1:25" ht="99">
      <c r="A73" s="269">
        <v>1217670</v>
      </c>
      <c r="B73" s="269" t="s">
        <v>169</v>
      </c>
      <c r="C73" s="269" t="s">
        <v>158</v>
      </c>
      <c r="D73" s="269">
        <v>3210</v>
      </c>
      <c r="E73" s="101" t="s">
        <v>80</v>
      </c>
      <c r="F73" s="97" t="s">
        <v>94</v>
      </c>
      <c r="G73" s="49"/>
      <c r="H73" s="78"/>
      <c r="I73" s="79"/>
      <c r="J73" s="25"/>
      <c r="K73" s="79"/>
      <c r="L73" s="23"/>
      <c r="M73" s="79"/>
      <c r="N73" s="23"/>
      <c r="O73" s="79"/>
      <c r="P73" s="80"/>
      <c r="Q73" s="79"/>
      <c r="R73" s="96"/>
      <c r="S73" s="26">
        <v>500000</v>
      </c>
      <c r="T73" s="26">
        <v>500000</v>
      </c>
      <c r="U73" s="26">
        <v>500000</v>
      </c>
      <c r="V73" s="98">
        <v>500000</v>
      </c>
      <c r="W73" s="280">
        <v>1000000</v>
      </c>
      <c r="X73" s="8"/>
    </row>
    <row r="74" spans="1:25" ht="99">
      <c r="A74" s="235">
        <v>1217670</v>
      </c>
      <c r="B74" s="179" t="s">
        <v>169</v>
      </c>
      <c r="C74" s="233" t="s">
        <v>158</v>
      </c>
      <c r="D74" s="235">
        <v>3210</v>
      </c>
      <c r="E74" s="109" t="s">
        <v>80</v>
      </c>
      <c r="F74" s="97" t="s">
        <v>94</v>
      </c>
      <c r="G74" s="118"/>
      <c r="H74" s="234"/>
      <c r="I74" s="195"/>
      <c r="J74" s="196"/>
      <c r="K74" s="195"/>
      <c r="L74" s="197"/>
      <c r="M74" s="195"/>
      <c r="N74" s="197"/>
      <c r="O74" s="195"/>
      <c r="P74" s="198"/>
      <c r="Q74" s="195"/>
      <c r="R74" s="199"/>
      <c r="S74" s="195">
        <v>14174</v>
      </c>
      <c r="T74" s="195">
        <v>14174</v>
      </c>
      <c r="U74" s="195">
        <v>14174</v>
      </c>
      <c r="V74" s="211">
        <v>14174</v>
      </c>
      <c r="W74" s="280">
        <v>119174</v>
      </c>
      <c r="X74" s="8"/>
    </row>
    <row r="75" spans="1:25" ht="99">
      <c r="A75" s="235">
        <v>1217670</v>
      </c>
      <c r="B75" s="179" t="s">
        <v>169</v>
      </c>
      <c r="C75" s="233" t="s">
        <v>158</v>
      </c>
      <c r="D75" s="235">
        <v>3210</v>
      </c>
      <c r="E75" s="109" t="s">
        <v>80</v>
      </c>
      <c r="F75" s="97" t="s">
        <v>95</v>
      </c>
      <c r="G75" s="118"/>
      <c r="H75" s="234"/>
      <c r="I75" s="195"/>
      <c r="J75" s="196"/>
      <c r="K75" s="195"/>
      <c r="L75" s="197"/>
      <c r="M75" s="195"/>
      <c r="N75" s="197"/>
      <c r="O75" s="195"/>
      <c r="P75" s="198"/>
      <c r="Q75" s="195"/>
      <c r="R75" s="199"/>
      <c r="S75" s="195">
        <v>109300</v>
      </c>
      <c r="T75" s="195">
        <v>109300</v>
      </c>
      <c r="U75" s="195">
        <v>109300</v>
      </c>
      <c r="V75" s="211">
        <v>109300</v>
      </c>
      <c r="W75" s="280">
        <v>109300</v>
      </c>
      <c r="X75" s="8"/>
    </row>
    <row r="76" spans="1:25" s="7" customFormat="1" ht="103.5">
      <c r="A76" s="235">
        <v>1217670</v>
      </c>
      <c r="B76" s="179" t="s">
        <v>169</v>
      </c>
      <c r="C76" s="233" t="s">
        <v>158</v>
      </c>
      <c r="D76" s="235">
        <v>3210</v>
      </c>
      <c r="E76" s="109" t="s">
        <v>80</v>
      </c>
      <c r="F76" s="109" t="s">
        <v>79</v>
      </c>
      <c r="G76" s="198"/>
      <c r="H76" s="198"/>
      <c r="I76" s="198"/>
      <c r="J76" s="198"/>
      <c r="K76" s="198"/>
      <c r="L76" s="198"/>
      <c r="M76" s="198"/>
      <c r="N76" s="198"/>
      <c r="O76" s="198">
        <v>155000</v>
      </c>
      <c r="P76" s="198">
        <v>0</v>
      </c>
      <c r="Q76" s="198">
        <v>155000</v>
      </c>
      <c r="R76" s="199">
        <v>155000</v>
      </c>
      <c r="S76" s="198">
        <v>155000</v>
      </c>
      <c r="T76" s="199">
        <v>155000</v>
      </c>
      <c r="U76" s="198">
        <v>155000</v>
      </c>
      <c r="V76" s="199">
        <v>155000</v>
      </c>
      <c r="W76" s="280">
        <v>155000</v>
      </c>
      <c r="X76" s="11"/>
      <c r="Y76" s="11"/>
    </row>
    <row r="77" spans="1:25" ht="57" customHeight="1">
      <c r="A77" s="270">
        <v>1510000</v>
      </c>
      <c r="B77" s="270"/>
      <c r="C77" s="270"/>
      <c r="D77" s="270"/>
      <c r="E77" s="102" t="s">
        <v>53</v>
      </c>
      <c r="F77" s="103"/>
      <c r="G77" s="104"/>
      <c r="H77" s="105"/>
      <c r="I77" s="106">
        <f>I78+I84+I85+I93+I94+I101</f>
        <v>1222053.47</v>
      </c>
      <c r="J77" s="107">
        <f>J78+J84+J93+J94+J101</f>
        <v>0</v>
      </c>
      <c r="K77" s="107">
        <f t="shared" ref="K77:P77" si="15">K78+K84+K85+K93+K94+K101</f>
        <v>1222053.47</v>
      </c>
      <c r="L77" s="107">
        <f t="shared" si="15"/>
        <v>834229</v>
      </c>
      <c r="M77" s="107">
        <f t="shared" si="15"/>
        <v>1222053.47</v>
      </c>
      <c r="N77" s="107">
        <f t="shared" si="15"/>
        <v>858628.6</v>
      </c>
      <c r="O77" s="107">
        <f t="shared" si="15"/>
        <v>863801.25999999989</v>
      </c>
      <c r="P77" s="107">
        <f t="shared" si="15"/>
        <v>863801.25999999989</v>
      </c>
      <c r="Q77" s="107">
        <f>Q78+Q79+Q85+Q93+Q94+Q101</f>
        <v>1726983.2599999998</v>
      </c>
      <c r="R77" s="107">
        <f>R78+R79+R85+R93+R94+R101</f>
        <v>863801.25999999989</v>
      </c>
      <c r="S77" s="107">
        <f>S78+S79+S85+S93+S94+S101</f>
        <v>1726983.2599999998</v>
      </c>
      <c r="T77" s="107">
        <f>T78+T79+T85+T93+T94+T101</f>
        <v>878801.25999999989</v>
      </c>
      <c r="U77" s="107">
        <f>U78+U79+U85+U93+U94+U101+U100</f>
        <v>8927965.2599999998</v>
      </c>
      <c r="V77" s="107">
        <f>V78+V79+V85+V93+V94+V101+V100</f>
        <v>2741598.16</v>
      </c>
      <c r="W77" s="279">
        <f>W78+W79+W85+W93+W94+W101+W100</f>
        <v>9034865.2599999998</v>
      </c>
      <c r="X77" s="8"/>
      <c r="Y77" s="8"/>
    </row>
    <row r="78" spans="1:25" ht="99">
      <c r="A78" s="149">
        <v>1517310</v>
      </c>
      <c r="B78" s="250" t="s">
        <v>168</v>
      </c>
      <c r="C78" s="251" t="s">
        <v>163</v>
      </c>
      <c r="D78" s="149">
        <v>3131</v>
      </c>
      <c r="E78" s="100" t="s">
        <v>60</v>
      </c>
      <c r="F78" s="50" t="s">
        <v>59</v>
      </c>
      <c r="G78" s="22"/>
      <c r="H78" s="109">
        <v>75000</v>
      </c>
      <c r="I78" s="110">
        <v>75000</v>
      </c>
      <c r="J78" s="111"/>
      <c r="K78" s="26">
        <v>75000</v>
      </c>
      <c r="L78" s="26">
        <v>75000</v>
      </c>
      <c r="M78" s="26">
        <v>75000</v>
      </c>
      <c r="N78" s="26">
        <v>75000</v>
      </c>
      <c r="O78" s="26">
        <v>75000</v>
      </c>
      <c r="P78" s="26">
        <v>75000</v>
      </c>
      <c r="Q78" s="26">
        <v>75000</v>
      </c>
      <c r="R78" s="98">
        <v>75000</v>
      </c>
      <c r="S78" s="26">
        <v>75000</v>
      </c>
      <c r="T78" s="98">
        <v>75000</v>
      </c>
      <c r="U78" s="26">
        <v>75000</v>
      </c>
      <c r="V78" s="98">
        <v>75000</v>
      </c>
      <c r="W78" s="280">
        <v>75000</v>
      </c>
      <c r="X78" s="8"/>
      <c r="Y78" s="8"/>
    </row>
    <row r="79" spans="1:25" ht="47.25" customHeight="1">
      <c r="A79" s="149">
        <v>1517321</v>
      </c>
      <c r="B79" s="149"/>
      <c r="C79" s="149"/>
      <c r="D79" s="149"/>
      <c r="E79" s="97" t="s">
        <v>88</v>
      </c>
      <c r="F79" s="236"/>
      <c r="G79" s="118"/>
      <c r="H79" s="109"/>
      <c r="I79" s="237"/>
      <c r="J79" s="196"/>
      <c r="K79" s="27"/>
      <c r="L79" s="27"/>
      <c r="M79" s="27"/>
      <c r="N79" s="27"/>
      <c r="O79" s="27"/>
      <c r="P79" s="27"/>
      <c r="Q79" s="27">
        <f t="shared" ref="Q79:V79" si="16">SUM(Q80:Q84)</f>
        <v>583771</v>
      </c>
      <c r="R79" s="200">
        <f t="shared" si="16"/>
        <v>3771</v>
      </c>
      <c r="S79" s="27">
        <f t="shared" si="16"/>
        <v>583771</v>
      </c>
      <c r="T79" s="200">
        <f t="shared" si="16"/>
        <v>18771</v>
      </c>
      <c r="U79" s="27">
        <f t="shared" si="16"/>
        <v>583771</v>
      </c>
      <c r="V79" s="200">
        <f t="shared" si="16"/>
        <v>171867.9</v>
      </c>
      <c r="W79" s="280">
        <f>SUM(W80:W84)</f>
        <v>690671</v>
      </c>
      <c r="X79" s="8"/>
      <c r="Y79" s="8"/>
    </row>
    <row r="80" spans="1:25" ht="138" customHeight="1">
      <c r="A80" s="149" t="s">
        <v>166</v>
      </c>
      <c r="B80" s="149" t="s">
        <v>167</v>
      </c>
      <c r="C80" s="149" t="s">
        <v>163</v>
      </c>
      <c r="D80" s="149">
        <v>3132</v>
      </c>
      <c r="E80" s="108" t="s">
        <v>109</v>
      </c>
      <c r="F80" s="112" t="s">
        <v>188</v>
      </c>
      <c r="G80" s="22"/>
      <c r="H80" s="109"/>
      <c r="I80" s="110"/>
      <c r="J80" s="111"/>
      <c r="K80" s="26"/>
      <c r="L80" s="26"/>
      <c r="M80" s="26"/>
      <c r="N80" s="26"/>
      <c r="O80" s="26"/>
      <c r="P80" s="26"/>
      <c r="Q80" s="26">
        <v>365000</v>
      </c>
      <c r="R80" s="98"/>
      <c r="S80" s="26">
        <v>365000</v>
      </c>
      <c r="T80" s="31">
        <v>15000</v>
      </c>
      <c r="U80" s="26">
        <v>365000</v>
      </c>
      <c r="V80" s="32">
        <v>15000</v>
      </c>
      <c r="W80" s="280">
        <v>365000</v>
      </c>
      <c r="X80" s="8"/>
      <c r="Y80" s="8"/>
    </row>
    <row r="81" spans="1:25" ht="165.75">
      <c r="A81" s="149" t="s">
        <v>166</v>
      </c>
      <c r="B81" s="149" t="s">
        <v>167</v>
      </c>
      <c r="C81" s="149" t="s">
        <v>163</v>
      </c>
      <c r="D81" s="149">
        <v>3132</v>
      </c>
      <c r="E81" s="112" t="s">
        <v>109</v>
      </c>
      <c r="F81" s="112" t="s">
        <v>86</v>
      </c>
      <c r="G81" s="22"/>
      <c r="H81" s="109"/>
      <c r="I81" s="110"/>
      <c r="J81" s="111"/>
      <c r="K81" s="26"/>
      <c r="L81" s="26"/>
      <c r="M81" s="26"/>
      <c r="N81" s="26"/>
      <c r="O81" s="26"/>
      <c r="P81" s="26"/>
      <c r="Q81" s="26">
        <v>15000</v>
      </c>
      <c r="R81" s="98"/>
      <c r="S81" s="26">
        <v>15000</v>
      </c>
      <c r="T81" s="31"/>
      <c r="U81" s="26">
        <v>15000</v>
      </c>
      <c r="V81" s="32"/>
      <c r="W81" s="280">
        <v>15000</v>
      </c>
      <c r="X81" s="8"/>
      <c r="Y81" s="8"/>
    </row>
    <row r="82" spans="1:25" ht="78.75" customHeight="1">
      <c r="A82" s="149" t="s">
        <v>166</v>
      </c>
      <c r="B82" s="149" t="s">
        <v>167</v>
      </c>
      <c r="C82" s="149" t="s">
        <v>163</v>
      </c>
      <c r="D82" s="149">
        <v>3132</v>
      </c>
      <c r="E82" s="12" t="s">
        <v>109</v>
      </c>
      <c r="F82" s="12" t="s">
        <v>87</v>
      </c>
      <c r="G82" s="113"/>
      <c r="H82" s="109"/>
      <c r="I82" s="110"/>
      <c r="J82" s="114"/>
      <c r="K82" s="26"/>
      <c r="L82" s="26"/>
      <c r="M82" s="26"/>
      <c r="N82" s="26"/>
      <c r="O82" s="26"/>
      <c r="P82" s="26"/>
      <c r="Q82" s="26">
        <v>200000</v>
      </c>
      <c r="R82" s="98"/>
      <c r="S82" s="26">
        <v>200000</v>
      </c>
      <c r="T82" s="31"/>
      <c r="U82" s="26">
        <v>200000</v>
      </c>
      <c r="V82" s="32">
        <v>153096.9</v>
      </c>
      <c r="W82" s="280">
        <v>200000</v>
      </c>
      <c r="X82" s="8"/>
      <c r="Y82" s="8"/>
    </row>
    <row r="83" spans="1:25" ht="148.5">
      <c r="A83" s="149" t="s">
        <v>166</v>
      </c>
      <c r="B83" s="149" t="s">
        <v>167</v>
      </c>
      <c r="C83" s="149" t="s">
        <v>163</v>
      </c>
      <c r="D83" s="149">
        <v>3132</v>
      </c>
      <c r="E83" s="238" t="s">
        <v>109</v>
      </c>
      <c r="F83" s="180" t="s">
        <v>219</v>
      </c>
      <c r="G83" s="113"/>
      <c r="H83" s="109"/>
      <c r="I83" s="110"/>
      <c r="J83" s="114"/>
      <c r="K83" s="26"/>
      <c r="L83" s="26"/>
      <c r="M83" s="26"/>
      <c r="N83" s="26"/>
      <c r="O83" s="26"/>
      <c r="P83" s="26"/>
      <c r="Q83" s="26"/>
      <c r="R83" s="98"/>
      <c r="S83" s="26"/>
      <c r="T83" s="98"/>
      <c r="U83" s="26"/>
      <c r="V83" s="98"/>
      <c r="W83" s="280">
        <v>57000</v>
      </c>
      <c r="X83" s="8"/>
      <c r="Y83" s="8"/>
    </row>
    <row r="84" spans="1:25" ht="82.5">
      <c r="A84" s="149" t="s">
        <v>166</v>
      </c>
      <c r="B84" s="149" t="s">
        <v>167</v>
      </c>
      <c r="C84" s="149" t="s">
        <v>163</v>
      </c>
      <c r="D84" s="149">
        <v>3132</v>
      </c>
      <c r="E84" s="238" t="s">
        <v>109</v>
      </c>
      <c r="F84" s="97" t="s">
        <v>61</v>
      </c>
      <c r="G84" s="22"/>
      <c r="H84" s="109">
        <v>3771</v>
      </c>
      <c r="I84" s="110">
        <v>3771</v>
      </c>
      <c r="J84" s="111"/>
      <c r="K84" s="57">
        <v>3771</v>
      </c>
      <c r="L84" s="57">
        <v>3771</v>
      </c>
      <c r="M84" s="57">
        <v>3771</v>
      </c>
      <c r="N84" s="57">
        <v>3771</v>
      </c>
      <c r="O84" s="57">
        <v>3771</v>
      </c>
      <c r="P84" s="57">
        <v>3771</v>
      </c>
      <c r="Q84" s="57">
        <v>3771</v>
      </c>
      <c r="R84" s="115">
        <v>3771</v>
      </c>
      <c r="S84" s="57">
        <v>3771</v>
      </c>
      <c r="T84" s="115">
        <v>3771</v>
      </c>
      <c r="U84" s="57">
        <v>3771</v>
      </c>
      <c r="V84" s="115">
        <v>3771</v>
      </c>
      <c r="W84" s="280">
        <v>53671</v>
      </c>
      <c r="X84" s="8"/>
      <c r="Y84" s="8"/>
    </row>
    <row r="85" spans="1:25" ht="223.5" customHeight="1">
      <c r="A85" s="271">
        <v>1517325</v>
      </c>
      <c r="B85" s="271"/>
      <c r="C85" s="271"/>
      <c r="D85" s="271"/>
      <c r="E85" s="239" t="s">
        <v>67</v>
      </c>
      <c r="F85" s="97" t="s">
        <v>68</v>
      </c>
      <c r="G85" s="240"/>
      <c r="H85" s="241"/>
      <c r="I85" s="242">
        <f>SUM(I86:I92)</f>
        <v>235000</v>
      </c>
      <c r="J85" s="243">
        <f>SUM(J86:J92)</f>
        <v>0</v>
      </c>
      <c r="K85" s="243">
        <f>SUM(K86:K92)</f>
        <v>255038</v>
      </c>
      <c r="L85" s="242">
        <f>SUM(L86:L92)</f>
        <v>195000</v>
      </c>
      <c r="M85" s="243">
        <f>SUM(M86:M92)</f>
        <v>255038</v>
      </c>
      <c r="N85" s="242">
        <f t="shared" ref="N85:U85" si="17">SUM(N86:N92)</f>
        <v>215037.21</v>
      </c>
      <c r="O85" s="243">
        <f>SUM(O86:O92)</f>
        <v>215037.21</v>
      </c>
      <c r="P85" s="242">
        <f t="shared" si="17"/>
        <v>215037.21</v>
      </c>
      <c r="Q85" s="243">
        <f t="shared" si="17"/>
        <v>215037.21</v>
      </c>
      <c r="R85" s="243">
        <f t="shared" ref="R85:W85" si="18">SUM(R86:R92)</f>
        <v>215037.21</v>
      </c>
      <c r="S85" s="243">
        <f t="shared" si="17"/>
        <v>215037.21</v>
      </c>
      <c r="T85" s="243">
        <f t="shared" si="18"/>
        <v>215037.21</v>
      </c>
      <c r="U85" s="243">
        <f t="shared" si="17"/>
        <v>215037.21</v>
      </c>
      <c r="V85" s="243">
        <f t="shared" si="18"/>
        <v>215037.21</v>
      </c>
      <c r="W85" s="291">
        <f t="shared" si="18"/>
        <v>215037.21</v>
      </c>
      <c r="X85" s="8"/>
      <c r="Y85" s="8"/>
    </row>
    <row r="86" spans="1:25" ht="1.1499999999999999" customHeight="1">
      <c r="A86" s="272"/>
      <c r="B86" s="272"/>
      <c r="C86" s="272"/>
      <c r="D86" s="272"/>
      <c r="E86" s="100" t="s">
        <v>67</v>
      </c>
      <c r="F86" s="97" t="s">
        <v>69</v>
      </c>
      <c r="G86" s="22"/>
      <c r="H86" s="109">
        <v>20000</v>
      </c>
      <c r="I86" s="109">
        <v>20000</v>
      </c>
      <c r="J86" s="111"/>
      <c r="K86" s="109">
        <v>20000</v>
      </c>
      <c r="L86" s="117"/>
      <c r="M86" s="109">
        <v>20000</v>
      </c>
      <c r="N86" s="117"/>
      <c r="O86" s="109">
        <v>0</v>
      </c>
      <c r="P86" s="117"/>
      <c r="Q86" s="109">
        <v>0</v>
      </c>
      <c r="R86" s="111"/>
      <c r="S86" s="26"/>
      <c r="T86" s="26"/>
      <c r="U86" s="26"/>
      <c r="V86" s="98"/>
      <c r="W86" s="292"/>
      <c r="X86" s="8"/>
      <c r="Y86" s="8"/>
    </row>
    <row r="87" spans="1:25" ht="66">
      <c r="A87" s="149" t="s">
        <v>161</v>
      </c>
      <c r="B87" s="149" t="s">
        <v>162</v>
      </c>
      <c r="C87" s="149" t="s">
        <v>163</v>
      </c>
      <c r="D87" s="149">
        <v>3122</v>
      </c>
      <c r="E87" s="100" t="s">
        <v>67</v>
      </c>
      <c r="F87" s="97" t="s">
        <v>119</v>
      </c>
      <c r="G87" s="22"/>
      <c r="H87" s="109">
        <v>15000</v>
      </c>
      <c r="I87" s="109">
        <v>15000</v>
      </c>
      <c r="J87" s="111"/>
      <c r="K87" s="109">
        <v>15000</v>
      </c>
      <c r="L87" s="109">
        <v>15000</v>
      </c>
      <c r="M87" s="109">
        <v>15000</v>
      </c>
      <c r="N87" s="109">
        <v>15000</v>
      </c>
      <c r="O87" s="109">
        <v>15000</v>
      </c>
      <c r="P87" s="109">
        <v>15000</v>
      </c>
      <c r="Q87" s="109">
        <v>15000</v>
      </c>
      <c r="R87" s="116">
        <v>15000</v>
      </c>
      <c r="S87" s="109">
        <v>15000</v>
      </c>
      <c r="T87" s="116">
        <v>15000</v>
      </c>
      <c r="U87" s="109">
        <v>15000</v>
      </c>
      <c r="V87" s="116">
        <v>15000</v>
      </c>
      <c r="W87" s="280">
        <v>15000</v>
      </c>
      <c r="X87" s="8"/>
      <c r="Y87" s="8"/>
    </row>
    <row r="88" spans="1:25" ht="49.5">
      <c r="A88" s="149" t="s">
        <v>161</v>
      </c>
      <c r="B88" s="149" t="s">
        <v>162</v>
      </c>
      <c r="C88" s="149" t="s">
        <v>163</v>
      </c>
      <c r="D88" s="149">
        <v>3122</v>
      </c>
      <c r="E88" s="100" t="s">
        <v>67</v>
      </c>
      <c r="F88" s="97" t="s">
        <v>120</v>
      </c>
      <c r="G88" s="22"/>
      <c r="H88" s="109">
        <v>100000</v>
      </c>
      <c r="I88" s="109">
        <v>100000</v>
      </c>
      <c r="J88" s="111"/>
      <c r="K88" s="109">
        <v>100000</v>
      </c>
      <c r="L88" s="109">
        <v>100000</v>
      </c>
      <c r="M88" s="109">
        <v>100000</v>
      </c>
      <c r="N88" s="109">
        <v>100000</v>
      </c>
      <c r="O88" s="109">
        <v>100000</v>
      </c>
      <c r="P88" s="109">
        <v>100000</v>
      </c>
      <c r="Q88" s="109">
        <v>100000</v>
      </c>
      <c r="R88" s="116">
        <v>100000</v>
      </c>
      <c r="S88" s="109">
        <v>100000</v>
      </c>
      <c r="T88" s="116">
        <v>100000</v>
      </c>
      <c r="U88" s="109">
        <v>100000</v>
      </c>
      <c r="V88" s="116">
        <v>100000</v>
      </c>
      <c r="W88" s="280">
        <v>100000</v>
      </c>
      <c r="X88" s="8"/>
      <c r="Y88" s="8"/>
    </row>
    <row r="89" spans="1:25" ht="0.6" customHeight="1">
      <c r="A89" s="149">
        <v>1517325</v>
      </c>
      <c r="B89" s="149"/>
      <c r="C89" s="149"/>
      <c r="D89" s="149">
        <v>3122</v>
      </c>
      <c r="E89" s="100" t="s">
        <v>67</v>
      </c>
      <c r="F89" s="97" t="s">
        <v>121</v>
      </c>
      <c r="G89" s="22"/>
      <c r="H89" s="109">
        <v>20000</v>
      </c>
      <c r="I89" s="109">
        <v>20000</v>
      </c>
      <c r="J89" s="111"/>
      <c r="K89" s="109">
        <v>20000</v>
      </c>
      <c r="L89" s="117"/>
      <c r="M89" s="109">
        <v>20000</v>
      </c>
      <c r="N89" s="117"/>
      <c r="O89" s="109">
        <v>0</v>
      </c>
      <c r="P89" s="117"/>
      <c r="Q89" s="109">
        <v>0</v>
      </c>
      <c r="R89" s="111"/>
      <c r="S89" s="26"/>
      <c r="T89" s="26"/>
      <c r="U89" s="26"/>
      <c r="V89" s="98"/>
      <c r="W89" s="280"/>
      <c r="X89" s="8"/>
      <c r="Y89" s="8"/>
    </row>
    <row r="90" spans="1:25" ht="66">
      <c r="A90" s="149" t="s">
        <v>161</v>
      </c>
      <c r="B90" s="149" t="s">
        <v>162</v>
      </c>
      <c r="C90" s="149" t="s">
        <v>163</v>
      </c>
      <c r="D90" s="149">
        <v>3122</v>
      </c>
      <c r="E90" s="100" t="s">
        <v>67</v>
      </c>
      <c r="F90" s="97" t="s">
        <v>122</v>
      </c>
      <c r="G90" s="22"/>
      <c r="H90" s="109">
        <v>30000</v>
      </c>
      <c r="I90" s="109">
        <v>30000</v>
      </c>
      <c r="J90" s="111"/>
      <c r="K90" s="109">
        <v>30000</v>
      </c>
      <c r="L90" s="109">
        <v>30000</v>
      </c>
      <c r="M90" s="109">
        <v>30000</v>
      </c>
      <c r="N90" s="109">
        <v>30000</v>
      </c>
      <c r="O90" s="109">
        <v>30000</v>
      </c>
      <c r="P90" s="109">
        <v>30000</v>
      </c>
      <c r="Q90" s="109">
        <v>30000</v>
      </c>
      <c r="R90" s="116">
        <v>30000</v>
      </c>
      <c r="S90" s="109">
        <v>30000</v>
      </c>
      <c r="T90" s="116">
        <v>30000</v>
      </c>
      <c r="U90" s="109">
        <v>30000</v>
      </c>
      <c r="V90" s="116">
        <v>30000</v>
      </c>
      <c r="W90" s="280">
        <v>30000</v>
      </c>
      <c r="X90" s="8"/>
      <c r="Y90" s="8"/>
    </row>
    <row r="91" spans="1:25" ht="144" customHeight="1">
      <c r="A91" s="149" t="s">
        <v>161</v>
      </c>
      <c r="B91" s="149" t="s">
        <v>162</v>
      </c>
      <c r="C91" s="149" t="s">
        <v>163</v>
      </c>
      <c r="D91" s="149">
        <v>3122</v>
      </c>
      <c r="E91" s="100" t="s">
        <v>67</v>
      </c>
      <c r="F91" s="97" t="s">
        <v>190</v>
      </c>
      <c r="G91" s="22"/>
      <c r="H91" s="109"/>
      <c r="I91" s="109"/>
      <c r="J91" s="111"/>
      <c r="K91" s="117">
        <v>20038</v>
      </c>
      <c r="L91" s="23"/>
      <c r="M91" s="117">
        <v>20038</v>
      </c>
      <c r="N91" s="23">
        <v>20037.21</v>
      </c>
      <c r="O91" s="117">
        <v>20037.21</v>
      </c>
      <c r="P91" s="23">
        <v>20037.21</v>
      </c>
      <c r="Q91" s="117">
        <v>20037.21</v>
      </c>
      <c r="R91" s="25">
        <v>20037.21</v>
      </c>
      <c r="S91" s="117">
        <v>20037.21</v>
      </c>
      <c r="T91" s="25">
        <v>20037.21</v>
      </c>
      <c r="U91" s="117">
        <v>20037.21</v>
      </c>
      <c r="V91" s="25">
        <v>20037.21</v>
      </c>
      <c r="W91" s="280">
        <v>20037.21</v>
      </c>
      <c r="X91" s="8"/>
      <c r="Y91" s="8"/>
    </row>
    <row r="92" spans="1:25" ht="82.5">
      <c r="A92" s="149" t="s">
        <v>161</v>
      </c>
      <c r="B92" s="149" t="s">
        <v>162</v>
      </c>
      <c r="C92" s="149" t="s">
        <v>163</v>
      </c>
      <c r="D92" s="149">
        <v>3142</v>
      </c>
      <c r="E92" s="100" t="s">
        <v>67</v>
      </c>
      <c r="F92" s="97" t="s">
        <v>71</v>
      </c>
      <c r="G92" s="22"/>
      <c r="H92" s="109">
        <v>50000</v>
      </c>
      <c r="I92" s="109">
        <v>50000</v>
      </c>
      <c r="J92" s="111"/>
      <c r="K92" s="109">
        <v>50000</v>
      </c>
      <c r="L92" s="109">
        <v>50000</v>
      </c>
      <c r="M92" s="109">
        <v>50000</v>
      </c>
      <c r="N92" s="109">
        <v>50000</v>
      </c>
      <c r="O92" s="109">
        <v>50000</v>
      </c>
      <c r="P92" s="109">
        <v>50000</v>
      </c>
      <c r="Q92" s="109">
        <v>50000</v>
      </c>
      <c r="R92" s="116">
        <v>50000</v>
      </c>
      <c r="S92" s="109">
        <v>50000</v>
      </c>
      <c r="T92" s="116">
        <v>50000</v>
      </c>
      <c r="U92" s="109">
        <v>50000</v>
      </c>
      <c r="V92" s="116">
        <v>50000</v>
      </c>
      <c r="W92" s="280">
        <v>50000</v>
      </c>
      <c r="X92" s="8"/>
      <c r="Y92" s="8"/>
    </row>
    <row r="93" spans="1:25" ht="82.5" customHeight="1">
      <c r="A93" s="149" t="s">
        <v>164</v>
      </c>
      <c r="B93" s="149" t="s">
        <v>165</v>
      </c>
      <c r="C93" s="149" t="s">
        <v>163</v>
      </c>
      <c r="D93" s="149">
        <v>3122</v>
      </c>
      <c r="E93" s="97" t="s">
        <v>63</v>
      </c>
      <c r="F93" s="97" t="s">
        <v>62</v>
      </c>
      <c r="G93" s="118"/>
      <c r="H93" s="109">
        <v>30816</v>
      </c>
      <c r="I93" s="110">
        <v>30816</v>
      </c>
      <c r="J93" s="111"/>
      <c r="K93" s="117">
        <v>30816</v>
      </c>
      <c r="L93" s="23">
        <v>30594.67</v>
      </c>
      <c r="M93" s="117">
        <v>30816</v>
      </c>
      <c r="N93" s="23">
        <v>30594.67</v>
      </c>
      <c r="O93" s="117">
        <v>30594.67</v>
      </c>
      <c r="P93" s="23">
        <v>30594.67</v>
      </c>
      <c r="Q93" s="117">
        <v>30594.67</v>
      </c>
      <c r="R93" s="25">
        <v>30594.67</v>
      </c>
      <c r="S93" s="117">
        <v>30594.67</v>
      </c>
      <c r="T93" s="25">
        <v>30594.67</v>
      </c>
      <c r="U93" s="117">
        <v>30594.67</v>
      </c>
      <c r="V93" s="25">
        <v>30594.67</v>
      </c>
      <c r="W93" s="280">
        <v>30594.67</v>
      </c>
      <c r="X93" s="8"/>
      <c r="Y93" s="8"/>
    </row>
    <row r="94" spans="1:25" ht="93.75" customHeight="1">
      <c r="A94" s="149">
        <v>1517363</v>
      </c>
      <c r="B94" s="149" t="s">
        <v>157</v>
      </c>
      <c r="C94" s="149" t="s">
        <v>158</v>
      </c>
      <c r="D94" s="149"/>
      <c r="E94" s="97" t="s">
        <v>39</v>
      </c>
      <c r="F94" s="97"/>
      <c r="G94" s="118"/>
      <c r="H94" s="109"/>
      <c r="I94" s="110">
        <f t="shared" ref="I94:V94" si="19">SUM(I95:I99)</f>
        <v>550406.38</v>
      </c>
      <c r="J94" s="115">
        <f t="shared" si="19"/>
        <v>0</v>
      </c>
      <c r="K94" s="115">
        <f t="shared" si="19"/>
        <v>530368.38</v>
      </c>
      <c r="L94" s="57">
        <f t="shared" si="19"/>
        <v>495086.24000000005</v>
      </c>
      <c r="M94" s="115">
        <f t="shared" si="19"/>
        <v>530368.38</v>
      </c>
      <c r="N94" s="57">
        <f t="shared" si="19"/>
        <v>496303.63</v>
      </c>
      <c r="O94" s="115">
        <f t="shared" si="19"/>
        <v>501476.29000000004</v>
      </c>
      <c r="P94" s="57">
        <f t="shared" si="19"/>
        <v>501476.29000000004</v>
      </c>
      <c r="Q94" s="115">
        <f t="shared" si="19"/>
        <v>501476.29000000004</v>
      </c>
      <c r="R94" s="115">
        <f t="shared" si="19"/>
        <v>501476.29000000004</v>
      </c>
      <c r="S94" s="115">
        <f t="shared" si="19"/>
        <v>501476.29000000004</v>
      </c>
      <c r="T94" s="115">
        <f t="shared" si="19"/>
        <v>501476.29000000004</v>
      </c>
      <c r="U94" s="115">
        <f t="shared" si="19"/>
        <v>501476.29000000004</v>
      </c>
      <c r="V94" s="115">
        <f t="shared" si="19"/>
        <v>501476.29000000004</v>
      </c>
      <c r="W94" s="280">
        <f>SUM(W95:W99)</f>
        <v>501476.29000000004</v>
      </c>
      <c r="X94" s="8"/>
      <c r="Y94" s="8"/>
    </row>
    <row r="95" spans="1:25" ht="96" customHeight="1">
      <c r="A95" s="149">
        <v>1517363</v>
      </c>
      <c r="B95" s="250" t="s">
        <v>157</v>
      </c>
      <c r="C95" s="251" t="s">
        <v>158</v>
      </c>
      <c r="D95" s="149">
        <v>3122</v>
      </c>
      <c r="E95" s="97" t="s">
        <v>39</v>
      </c>
      <c r="F95" s="97" t="s">
        <v>213</v>
      </c>
      <c r="G95" s="119"/>
      <c r="H95" s="120" t="s">
        <v>66</v>
      </c>
      <c r="I95" s="121">
        <v>48848.54</v>
      </c>
      <c r="J95" s="122"/>
      <c r="K95" s="121">
        <v>48848.54</v>
      </c>
      <c r="L95" s="23">
        <v>40490.79</v>
      </c>
      <c r="M95" s="121">
        <v>48848.54</v>
      </c>
      <c r="N95" s="23">
        <v>40490.79</v>
      </c>
      <c r="O95" s="121">
        <v>40490.79</v>
      </c>
      <c r="P95" s="23">
        <v>40490.79</v>
      </c>
      <c r="Q95" s="121">
        <v>40490.79</v>
      </c>
      <c r="R95" s="25">
        <v>40490.79</v>
      </c>
      <c r="S95" s="121">
        <v>40490.79</v>
      </c>
      <c r="T95" s="25">
        <v>40490.79</v>
      </c>
      <c r="U95" s="121">
        <v>40490.79</v>
      </c>
      <c r="V95" s="25">
        <v>40490.79</v>
      </c>
      <c r="W95" s="280">
        <v>40490.79</v>
      </c>
      <c r="X95" s="8"/>
      <c r="Y95" s="8"/>
    </row>
    <row r="96" spans="1:25" ht="92.25" customHeight="1">
      <c r="A96" s="149">
        <v>1517363</v>
      </c>
      <c r="B96" s="250" t="s">
        <v>157</v>
      </c>
      <c r="C96" s="251" t="s">
        <v>158</v>
      </c>
      <c r="D96" s="149">
        <v>3122</v>
      </c>
      <c r="E96" s="97" t="s">
        <v>39</v>
      </c>
      <c r="F96" s="97" t="s">
        <v>214</v>
      </c>
      <c r="G96" s="118"/>
      <c r="H96" s="123">
        <v>1466</v>
      </c>
      <c r="I96" s="124">
        <v>1466</v>
      </c>
      <c r="J96" s="111"/>
      <c r="K96" s="124">
        <v>1466</v>
      </c>
      <c r="L96" s="23">
        <v>1214.72</v>
      </c>
      <c r="M96" s="124">
        <v>1466</v>
      </c>
      <c r="N96" s="23">
        <v>1214.72</v>
      </c>
      <c r="O96" s="124">
        <v>1214.72</v>
      </c>
      <c r="P96" s="80">
        <v>1214.72</v>
      </c>
      <c r="Q96" s="124">
        <v>1214.72</v>
      </c>
      <c r="R96" s="96">
        <v>1214.72</v>
      </c>
      <c r="S96" s="124">
        <v>1214.72</v>
      </c>
      <c r="T96" s="96">
        <v>1214.72</v>
      </c>
      <c r="U96" s="124">
        <v>1214.72</v>
      </c>
      <c r="V96" s="96">
        <v>1214.72</v>
      </c>
      <c r="W96" s="280">
        <v>1214.72</v>
      </c>
      <c r="X96" s="8"/>
      <c r="Y96" s="8"/>
    </row>
    <row r="97" spans="1:25" ht="181.5" hidden="1" customHeight="1">
      <c r="A97" s="149">
        <v>1517363</v>
      </c>
      <c r="B97" s="250" t="s">
        <v>157</v>
      </c>
      <c r="C97" s="251" t="s">
        <v>158</v>
      </c>
      <c r="D97" s="149"/>
      <c r="E97" s="97" t="s">
        <v>39</v>
      </c>
      <c r="F97" s="97" t="s">
        <v>64</v>
      </c>
      <c r="G97" s="118"/>
      <c r="H97" s="109">
        <v>20038</v>
      </c>
      <c r="I97" s="57">
        <v>20038</v>
      </c>
      <c r="J97" s="111"/>
      <c r="K97" s="117">
        <v>0</v>
      </c>
      <c r="L97" s="23">
        <v>0</v>
      </c>
      <c r="M97" s="117">
        <v>0</v>
      </c>
      <c r="N97" s="23">
        <v>0</v>
      </c>
      <c r="O97" s="117">
        <v>0</v>
      </c>
      <c r="P97" s="23">
        <v>0</v>
      </c>
      <c r="Q97" s="117">
        <v>0</v>
      </c>
      <c r="R97" s="25">
        <v>0</v>
      </c>
      <c r="S97" s="117">
        <v>0</v>
      </c>
      <c r="T97" s="25">
        <v>0</v>
      </c>
      <c r="U97" s="117">
        <v>0</v>
      </c>
      <c r="V97" s="25">
        <v>0</v>
      </c>
      <c r="W97" s="280">
        <v>0</v>
      </c>
      <c r="X97" s="8"/>
      <c r="Y97" s="8"/>
    </row>
    <row r="98" spans="1:25" ht="91.9" customHeight="1">
      <c r="A98" s="149">
        <v>1517363</v>
      </c>
      <c r="B98" s="250" t="s">
        <v>157</v>
      </c>
      <c r="C98" s="251" t="s">
        <v>158</v>
      </c>
      <c r="D98" s="149">
        <v>3132</v>
      </c>
      <c r="E98" s="97" t="s">
        <v>39</v>
      </c>
      <c r="F98" s="182" t="s">
        <v>215</v>
      </c>
      <c r="G98" s="119"/>
      <c r="H98" s="125" t="s">
        <v>65</v>
      </c>
      <c r="I98" s="121">
        <v>466019.84000000003</v>
      </c>
      <c r="J98" s="122"/>
      <c r="K98" s="121">
        <v>466019.84000000003</v>
      </c>
      <c r="L98" s="80">
        <v>440175.46</v>
      </c>
      <c r="M98" s="121">
        <v>466019.84000000003</v>
      </c>
      <c r="N98" s="80">
        <v>441357.39</v>
      </c>
      <c r="O98" s="121">
        <v>446379.39</v>
      </c>
      <c r="P98" s="80">
        <v>446379.39</v>
      </c>
      <c r="Q98" s="121">
        <v>446379.39</v>
      </c>
      <c r="R98" s="96">
        <v>446379.39</v>
      </c>
      <c r="S98" s="121">
        <v>446379.39</v>
      </c>
      <c r="T98" s="96">
        <v>446379.39</v>
      </c>
      <c r="U98" s="121">
        <v>446379.39</v>
      </c>
      <c r="V98" s="96">
        <v>446379.39</v>
      </c>
      <c r="W98" s="280">
        <v>446379.39</v>
      </c>
      <c r="X98" s="8"/>
      <c r="Y98" s="8"/>
    </row>
    <row r="99" spans="1:25" ht="91.5" customHeight="1">
      <c r="A99" s="149">
        <v>1517363</v>
      </c>
      <c r="B99" s="250" t="s">
        <v>157</v>
      </c>
      <c r="C99" s="251" t="s">
        <v>158</v>
      </c>
      <c r="D99" s="149">
        <v>3132</v>
      </c>
      <c r="E99" s="97" t="s">
        <v>39</v>
      </c>
      <c r="F99" s="97" t="s">
        <v>216</v>
      </c>
      <c r="G99" s="22"/>
      <c r="H99" s="126">
        <v>14034</v>
      </c>
      <c r="I99" s="124">
        <v>14034</v>
      </c>
      <c r="J99" s="111"/>
      <c r="K99" s="124">
        <v>14034</v>
      </c>
      <c r="L99" s="80">
        <v>13205.27</v>
      </c>
      <c r="M99" s="124">
        <v>14034</v>
      </c>
      <c r="N99" s="80">
        <v>13240.73</v>
      </c>
      <c r="O99" s="124">
        <v>13391.39</v>
      </c>
      <c r="P99" s="80">
        <v>13391.39</v>
      </c>
      <c r="Q99" s="124">
        <v>13391.39</v>
      </c>
      <c r="R99" s="96">
        <v>13391.39</v>
      </c>
      <c r="S99" s="124">
        <v>13391.39</v>
      </c>
      <c r="T99" s="96">
        <v>13391.39</v>
      </c>
      <c r="U99" s="124">
        <v>13391.39</v>
      </c>
      <c r="V99" s="96">
        <v>13391.39</v>
      </c>
      <c r="W99" s="280">
        <v>13391.39</v>
      </c>
      <c r="X99" s="8"/>
      <c r="Y99" s="8"/>
    </row>
    <row r="100" spans="1:25" ht="103.15" customHeight="1">
      <c r="A100" s="149" t="s">
        <v>159</v>
      </c>
      <c r="B100" s="149" t="s">
        <v>160</v>
      </c>
      <c r="C100" s="149" t="s">
        <v>158</v>
      </c>
      <c r="D100" s="273">
        <v>3132</v>
      </c>
      <c r="E100" s="97" t="s">
        <v>97</v>
      </c>
      <c r="F100" s="97" t="s">
        <v>97</v>
      </c>
      <c r="G100" s="118"/>
      <c r="H100" s="126"/>
      <c r="I100" s="244"/>
      <c r="J100" s="196"/>
      <c r="K100" s="245"/>
      <c r="L100" s="198"/>
      <c r="M100" s="245"/>
      <c r="N100" s="198"/>
      <c r="O100" s="244"/>
      <c r="P100" s="198"/>
      <c r="Q100" s="244"/>
      <c r="R100" s="199"/>
      <c r="S100" s="244"/>
      <c r="T100" s="199"/>
      <c r="U100" s="244">
        <v>7200982</v>
      </c>
      <c r="V100" s="199">
        <v>1709700</v>
      </c>
      <c r="W100" s="280">
        <v>7200982</v>
      </c>
      <c r="X100" s="8"/>
      <c r="Y100" s="8"/>
    </row>
    <row r="101" spans="1:25" ht="103.15" customHeight="1">
      <c r="A101" s="153">
        <v>1517461</v>
      </c>
      <c r="B101" s="153"/>
      <c r="C101" s="153"/>
      <c r="D101" s="153"/>
      <c r="E101" s="97" t="s">
        <v>27</v>
      </c>
      <c r="F101" s="97"/>
      <c r="G101" s="22"/>
      <c r="H101" s="246"/>
      <c r="I101" s="110">
        <f t="shared" ref="I101:W101" si="20">SUM(I102:I106)</f>
        <v>327060.08999999997</v>
      </c>
      <c r="J101" s="247">
        <f t="shared" si="20"/>
        <v>0</v>
      </c>
      <c r="K101" s="247">
        <f t="shared" si="20"/>
        <v>327060.08999999997</v>
      </c>
      <c r="L101" s="110">
        <f t="shared" si="20"/>
        <v>34777.090000000004</v>
      </c>
      <c r="M101" s="247">
        <f t="shared" si="20"/>
        <v>327060.08999999997</v>
      </c>
      <c r="N101" s="110">
        <f t="shared" si="20"/>
        <v>37922.090000000004</v>
      </c>
      <c r="O101" s="110">
        <f t="shared" si="20"/>
        <v>37922.090000000004</v>
      </c>
      <c r="P101" s="110">
        <f t="shared" si="20"/>
        <v>37922.090000000004</v>
      </c>
      <c r="Q101" s="110">
        <f t="shared" si="20"/>
        <v>321104.08999999997</v>
      </c>
      <c r="R101" s="247">
        <f t="shared" si="20"/>
        <v>37922.090000000004</v>
      </c>
      <c r="S101" s="110">
        <f t="shared" si="20"/>
        <v>321104.08999999997</v>
      </c>
      <c r="T101" s="247">
        <f t="shared" si="20"/>
        <v>37922.090000000004</v>
      </c>
      <c r="U101" s="110">
        <f t="shared" si="20"/>
        <v>321104.08999999997</v>
      </c>
      <c r="V101" s="247">
        <f t="shared" si="20"/>
        <v>37922.090000000004</v>
      </c>
      <c r="W101" s="290">
        <f t="shared" si="20"/>
        <v>321104.08999999997</v>
      </c>
      <c r="X101" s="8"/>
      <c r="Y101" s="8"/>
    </row>
    <row r="102" spans="1:25" ht="99">
      <c r="A102" s="153">
        <v>1517461</v>
      </c>
      <c r="B102" s="250" t="s">
        <v>155</v>
      </c>
      <c r="C102" s="251" t="s">
        <v>156</v>
      </c>
      <c r="D102" s="153">
        <v>3132</v>
      </c>
      <c r="E102" s="97" t="s">
        <v>27</v>
      </c>
      <c r="F102" s="97" t="s">
        <v>189</v>
      </c>
      <c r="G102" s="49"/>
      <c r="H102" s="78" t="s">
        <v>54</v>
      </c>
      <c r="I102" s="99">
        <v>283182</v>
      </c>
      <c r="J102" s="25"/>
      <c r="K102" s="99">
        <v>283182</v>
      </c>
      <c r="L102" s="23"/>
      <c r="M102" s="99">
        <v>283182</v>
      </c>
      <c r="N102" s="23"/>
      <c r="O102" s="127"/>
      <c r="P102" s="23"/>
      <c r="Q102" s="99">
        <v>283182</v>
      </c>
      <c r="R102" s="25"/>
      <c r="S102" s="99">
        <v>283182</v>
      </c>
      <c r="T102" s="25"/>
      <c r="U102" s="99">
        <v>283182</v>
      </c>
      <c r="V102" s="25"/>
      <c r="W102" s="281">
        <v>283182</v>
      </c>
      <c r="X102" s="8"/>
      <c r="Y102" s="8"/>
    </row>
    <row r="103" spans="1:25" ht="91.5" customHeight="1">
      <c r="A103" s="153">
        <v>1517461</v>
      </c>
      <c r="B103" s="250" t="s">
        <v>155</v>
      </c>
      <c r="C103" s="251" t="s">
        <v>156</v>
      </c>
      <c r="D103" s="153">
        <v>3122</v>
      </c>
      <c r="E103" s="97" t="s">
        <v>27</v>
      </c>
      <c r="F103" s="97" t="s">
        <v>57</v>
      </c>
      <c r="G103" s="49"/>
      <c r="H103" s="128">
        <v>3147.5</v>
      </c>
      <c r="I103" s="128">
        <v>3147.5</v>
      </c>
      <c r="J103" s="25"/>
      <c r="K103" s="128">
        <v>3147.5</v>
      </c>
      <c r="L103" s="23"/>
      <c r="M103" s="128">
        <v>3147.5</v>
      </c>
      <c r="N103" s="23">
        <v>3145</v>
      </c>
      <c r="O103" s="128">
        <v>3145</v>
      </c>
      <c r="P103" s="80">
        <v>3145</v>
      </c>
      <c r="Q103" s="128">
        <v>3145</v>
      </c>
      <c r="R103" s="96">
        <v>3145</v>
      </c>
      <c r="S103" s="128">
        <v>3145</v>
      </c>
      <c r="T103" s="96">
        <v>3145</v>
      </c>
      <c r="U103" s="128">
        <v>3145</v>
      </c>
      <c r="V103" s="96">
        <v>3145</v>
      </c>
      <c r="W103" s="281">
        <v>3145</v>
      </c>
      <c r="X103" s="8"/>
      <c r="Y103" s="8"/>
    </row>
    <row r="104" spans="1:25" ht="1.1499999999999999" customHeight="1">
      <c r="A104" s="153">
        <v>1517461</v>
      </c>
      <c r="B104" s="250" t="s">
        <v>155</v>
      </c>
      <c r="C104" s="251" t="s">
        <v>156</v>
      </c>
      <c r="D104" s="153"/>
      <c r="E104" s="97" t="s">
        <v>27</v>
      </c>
      <c r="F104" s="97" t="s">
        <v>58</v>
      </c>
      <c r="G104" s="49"/>
      <c r="H104" s="128">
        <v>5953.5</v>
      </c>
      <c r="I104" s="128">
        <v>5953.5</v>
      </c>
      <c r="J104" s="25"/>
      <c r="K104" s="128">
        <v>5953.5</v>
      </c>
      <c r="L104" s="23"/>
      <c r="M104" s="128">
        <v>5953.5</v>
      </c>
      <c r="N104" s="23"/>
      <c r="O104" s="128">
        <v>0</v>
      </c>
      <c r="P104" s="23"/>
      <c r="Q104" s="128">
        <v>0</v>
      </c>
      <c r="R104" s="25"/>
      <c r="S104" s="128">
        <v>0</v>
      </c>
      <c r="T104" s="25"/>
      <c r="U104" s="128">
        <v>0</v>
      </c>
      <c r="V104" s="25"/>
      <c r="W104" s="281">
        <v>0</v>
      </c>
      <c r="X104" s="8"/>
      <c r="Y104" s="8"/>
    </row>
    <row r="105" spans="1:25" ht="121.15" customHeight="1">
      <c r="A105" s="153">
        <v>1517461</v>
      </c>
      <c r="B105" s="250" t="s">
        <v>155</v>
      </c>
      <c r="C105" s="251" t="s">
        <v>156</v>
      </c>
      <c r="D105" s="153">
        <v>3132</v>
      </c>
      <c r="E105" s="97" t="s">
        <v>27</v>
      </c>
      <c r="F105" s="97" t="s">
        <v>56</v>
      </c>
      <c r="G105" s="49"/>
      <c r="H105" s="128">
        <v>9496.35</v>
      </c>
      <c r="I105" s="128">
        <v>9496.35</v>
      </c>
      <c r="J105" s="25"/>
      <c r="K105" s="128">
        <v>9496.35</v>
      </c>
      <c r="L105" s="128">
        <v>9496.35</v>
      </c>
      <c r="M105" s="128">
        <v>9496.35</v>
      </c>
      <c r="N105" s="128">
        <v>9496.35</v>
      </c>
      <c r="O105" s="128">
        <v>9496.35</v>
      </c>
      <c r="P105" s="128">
        <v>9496.35</v>
      </c>
      <c r="Q105" s="128">
        <v>9496.35</v>
      </c>
      <c r="R105" s="129">
        <v>9496.35</v>
      </c>
      <c r="S105" s="128">
        <v>9496.35</v>
      </c>
      <c r="T105" s="129">
        <v>9496.35</v>
      </c>
      <c r="U105" s="128">
        <v>9496.35</v>
      </c>
      <c r="V105" s="129">
        <v>9496.35</v>
      </c>
      <c r="W105" s="281">
        <v>9496.35</v>
      </c>
      <c r="X105" s="8"/>
      <c r="Y105" s="8"/>
    </row>
    <row r="106" spans="1:25" ht="143.44999999999999" customHeight="1">
      <c r="A106" s="153">
        <v>1517461</v>
      </c>
      <c r="B106" s="250" t="s">
        <v>155</v>
      </c>
      <c r="C106" s="251" t="s">
        <v>156</v>
      </c>
      <c r="D106" s="149">
        <v>3142</v>
      </c>
      <c r="E106" s="97" t="s">
        <v>27</v>
      </c>
      <c r="F106" s="97" t="s">
        <v>55</v>
      </c>
      <c r="G106" s="49"/>
      <c r="H106" s="77">
        <v>25280.74</v>
      </c>
      <c r="I106" s="79">
        <v>25280.74</v>
      </c>
      <c r="J106" s="25"/>
      <c r="K106" s="79">
        <v>25280.74</v>
      </c>
      <c r="L106" s="79">
        <v>25280.74</v>
      </c>
      <c r="M106" s="79">
        <v>25280.74</v>
      </c>
      <c r="N106" s="79">
        <v>25280.74</v>
      </c>
      <c r="O106" s="79">
        <v>25280.74</v>
      </c>
      <c r="P106" s="79">
        <v>25280.74</v>
      </c>
      <c r="Q106" s="79">
        <v>25280.74</v>
      </c>
      <c r="R106" s="81">
        <v>25280.74</v>
      </c>
      <c r="S106" s="79">
        <v>25280.74</v>
      </c>
      <c r="T106" s="81">
        <v>25280.74</v>
      </c>
      <c r="U106" s="79">
        <v>25280.74</v>
      </c>
      <c r="V106" s="81">
        <v>25280.74</v>
      </c>
      <c r="W106" s="281">
        <v>25280.74</v>
      </c>
      <c r="X106" s="8"/>
      <c r="Y106" s="8"/>
    </row>
    <row r="107" spans="1:25" ht="57.75" customHeight="1">
      <c r="A107" s="274" t="s">
        <v>70</v>
      </c>
      <c r="B107" s="274"/>
      <c r="C107" s="274"/>
      <c r="D107" s="274"/>
      <c r="E107" s="130" t="s">
        <v>28</v>
      </c>
      <c r="F107" s="15"/>
      <c r="G107" s="131">
        <v>18000</v>
      </c>
      <c r="H107" s="132"/>
      <c r="I107" s="133">
        <f t="shared" ref="I107:N107" si="21">SUM(I108)</f>
        <v>18000</v>
      </c>
      <c r="J107" s="134">
        <f t="shared" si="21"/>
        <v>0</v>
      </c>
      <c r="K107" s="134">
        <f t="shared" si="21"/>
        <v>18000</v>
      </c>
      <c r="L107" s="133">
        <f t="shared" si="21"/>
        <v>17998</v>
      </c>
      <c r="M107" s="134">
        <f t="shared" si="21"/>
        <v>18000</v>
      </c>
      <c r="N107" s="133">
        <f t="shared" si="21"/>
        <v>17998</v>
      </c>
      <c r="O107" s="134">
        <f t="shared" ref="O107:V107" si="22">SUM(O108:O109)</f>
        <v>3118000</v>
      </c>
      <c r="P107" s="134">
        <f t="shared" si="22"/>
        <v>17998</v>
      </c>
      <c r="Q107" s="134">
        <f t="shared" si="22"/>
        <v>3118000</v>
      </c>
      <c r="R107" s="134">
        <f t="shared" si="22"/>
        <v>17998</v>
      </c>
      <c r="S107" s="134">
        <f t="shared" si="22"/>
        <v>3118000</v>
      </c>
      <c r="T107" s="134">
        <f t="shared" si="22"/>
        <v>17998</v>
      </c>
      <c r="U107" s="134">
        <f t="shared" si="22"/>
        <v>3118000</v>
      </c>
      <c r="V107" s="134">
        <f t="shared" si="22"/>
        <v>17998</v>
      </c>
      <c r="W107" s="279">
        <f>SUM(W108:W109)</f>
        <v>3118000</v>
      </c>
      <c r="X107" s="8"/>
      <c r="Y107" s="8"/>
    </row>
    <row r="108" spans="1:25" ht="82.5">
      <c r="A108" s="250" t="s">
        <v>29</v>
      </c>
      <c r="B108" s="250" t="s">
        <v>125</v>
      </c>
      <c r="C108" s="251" t="s">
        <v>126</v>
      </c>
      <c r="D108" s="250">
        <v>3110</v>
      </c>
      <c r="E108" s="48" t="s">
        <v>2</v>
      </c>
      <c r="F108" s="28" t="s">
        <v>3</v>
      </c>
      <c r="G108" s="49">
        <v>18000</v>
      </c>
      <c r="H108" s="23"/>
      <c r="I108" s="31">
        <v>18000</v>
      </c>
      <c r="J108" s="25"/>
      <c r="K108" s="23">
        <v>18000</v>
      </c>
      <c r="L108" s="23">
        <v>17998</v>
      </c>
      <c r="M108" s="23">
        <v>18000</v>
      </c>
      <c r="N108" s="23">
        <v>17998</v>
      </c>
      <c r="O108" s="23">
        <v>18000</v>
      </c>
      <c r="P108" s="23">
        <v>17998</v>
      </c>
      <c r="Q108" s="23">
        <v>18000</v>
      </c>
      <c r="R108" s="25">
        <v>17998</v>
      </c>
      <c r="S108" s="23">
        <v>18000</v>
      </c>
      <c r="T108" s="25">
        <v>17998</v>
      </c>
      <c r="U108" s="23">
        <v>18000</v>
      </c>
      <c r="V108" s="25">
        <v>17998</v>
      </c>
      <c r="W108" s="281">
        <v>18000</v>
      </c>
      <c r="X108" s="8"/>
      <c r="Y108" s="8"/>
    </row>
    <row r="109" spans="1:25" ht="132">
      <c r="A109" s="250">
        <v>1618330</v>
      </c>
      <c r="B109" s="250" t="s">
        <v>153</v>
      </c>
      <c r="C109" s="251" t="s">
        <v>154</v>
      </c>
      <c r="D109" s="250">
        <v>3122</v>
      </c>
      <c r="E109" s="90" t="s">
        <v>82</v>
      </c>
      <c r="F109" s="28" t="s">
        <v>110</v>
      </c>
      <c r="G109" s="49"/>
      <c r="H109" s="23"/>
      <c r="I109" s="31"/>
      <c r="J109" s="25"/>
      <c r="K109" s="25"/>
      <c r="L109" s="23"/>
      <c r="M109" s="25"/>
      <c r="N109" s="23"/>
      <c r="O109" s="96">
        <v>3100000</v>
      </c>
      <c r="P109" s="23"/>
      <c r="Q109" s="96">
        <v>3100000</v>
      </c>
      <c r="R109" s="25"/>
      <c r="S109" s="96">
        <v>3100000</v>
      </c>
      <c r="T109" s="96"/>
      <c r="U109" s="96">
        <v>3100000</v>
      </c>
      <c r="V109" s="32"/>
      <c r="W109" s="281">
        <v>3100000</v>
      </c>
      <c r="X109" s="8"/>
      <c r="Y109" s="8"/>
    </row>
    <row r="110" spans="1:25" ht="44.25" customHeight="1">
      <c r="A110" s="275" t="s">
        <v>30</v>
      </c>
      <c r="B110" s="275"/>
      <c r="C110" s="275"/>
      <c r="D110" s="275"/>
      <c r="E110" s="130" t="s">
        <v>31</v>
      </c>
      <c r="F110" s="135"/>
      <c r="G110" s="131">
        <v>55000</v>
      </c>
      <c r="H110" s="17"/>
      <c r="I110" s="46">
        <f>SUM(I111)</f>
        <v>55000</v>
      </c>
      <c r="J110" s="47">
        <f>SUM(J111)</f>
        <v>30859</v>
      </c>
      <c r="K110" s="47">
        <f t="shared" ref="K110:W110" si="23">SUM(K111)</f>
        <v>55000</v>
      </c>
      <c r="L110" s="46">
        <f t="shared" si="23"/>
        <v>54700</v>
      </c>
      <c r="M110" s="47">
        <f t="shared" si="23"/>
        <v>55000</v>
      </c>
      <c r="N110" s="46">
        <f t="shared" si="23"/>
        <v>54700</v>
      </c>
      <c r="O110" s="47">
        <f t="shared" si="23"/>
        <v>55000</v>
      </c>
      <c r="P110" s="46">
        <f t="shared" si="23"/>
        <v>54700</v>
      </c>
      <c r="Q110" s="47">
        <f t="shared" si="23"/>
        <v>55000</v>
      </c>
      <c r="R110" s="47">
        <f t="shared" si="23"/>
        <v>54700</v>
      </c>
      <c r="S110" s="47">
        <f t="shared" si="23"/>
        <v>54700</v>
      </c>
      <c r="T110" s="47">
        <f t="shared" si="23"/>
        <v>54700</v>
      </c>
      <c r="U110" s="47">
        <f t="shared" si="23"/>
        <v>54700</v>
      </c>
      <c r="V110" s="47">
        <f t="shared" si="23"/>
        <v>54700</v>
      </c>
      <c r="W110" s="279">
        <f t="shared" si="23"/>
        <v>54700</v>
      </c>
      <c r="X110" s="8"/>
      <c r="Y110" s="8"/>
    </row>
    <row r="111" spans="1:25" ht="82.5">
      <c r="A111" s="276" t="s">
        <v>32</v>
      </c>
      <c r="B111" s="276" t="s">
        <v>125</v>
      </c>
      <c r="C111" s="276" t="s">
        <v>126</v>
      </c>
      <c r="D111" s="277">
        <v>3110</v>
      </c>
      <c r="E111" s="48" t="s">
        <v>2</v>
      </c>
      <c r="F111" s="28" t="s">
        <v>3</v>
      </c>
      <c r="G111" s="49">
        <v>55000</v>
      </c>
      <c r="H111" s="23"/>
      <c r="I111" s="31">
        <v>55000</v>
      </c>
      <c r="J111" s="25">
        <v>30859</v>
      </c>
      <c r="K111" s="31">
        <v>55000</v>
      </c>
      <c r="L111" s="31">
        <v>54700</v>
      </c>
      <c r="M111" s="31">
        <v>55000</v>
      </c>
      <c r="N111" s="31">
        <v>54700</v>
      </c>
      <c r="O111" s="31">
        <v>55000</v>
      </c>
      <c r="P111" s="31">
        <v>54700</v>
      </c>
      <c r="Q111" s="31">
        <v>55000</v>
      </c>
      <c r="R111" s="32">
        <v>54700</v>
      </c>
      <c r="S111" s="26">
        <v>54700</v>
      </c>
      <c r="T111" s="32">
        <v>54700</v>
      </c>
      <c r="U111" s="32">
        <v>54700</v>
      </c>
      <c r="V111" s="32">
        <v>54700</v>
      </c>
      <c r="W111" s="281">
        <v>54700</v>
      </c>
      <c r="X111" s="8"/>
      <c r="Y111" s="8"/>
    </row>
    <row r="112" spans="1:25" ht="18.75">
      <c r="A112" s="148"/>
      <c r="B112" s="148"/>
      <c r="C112" s="148"/>
      <c r="D112" s="148"/>
      <c r="E112" s="1" t="s">
        <v>33</v>
      </c>
      <c r="F112" s="2"/>
      <c r="G112" s="3">
        <v>35807300</v>
      </c>
      <c r="H112" s="4"/>
      <c r="I112" s="5">
        <f t="shared" ref="I112:V112" si="24">I13+I25+I39+I42+I48+I77+I107+I110</f>
        <v>61542928.549999997</v>
      </c>
      <c r="J112" s="6">
        <f t="shared" si="24"/>
        <v>3597997</v>
      </c>
      <c r="K112" s="6">
        <f t="shared" si="24"/>
        <v>64397867.260000005</v>
      </c>
      <c r="L112" s="5">
        <f t="shared" si="24"/>
        <v>8478189.9100000001</v>
      </c>
      <c r="M112" s="6">
        <f t="shared" si="24"/>
        <v>64369867.260000005</v>
      </c>
      <c r="N112" s="5">
        <f t="shared" si="24"/>
        <v>11815700.5</v>
      </c>
      <c r="O112" s="6">
        <f t="shared" si="24"/>
        <v>66224281.050000004</v>
      </c>
      <c r="P112" s="5">
        <f t="shared" si="24"/>
        <v>22410021.780000001</v>
      </c>
      <c r="Q112" s="6">
        <f t="shared" si="24"/>
        <v>67716426.050000012</v>
      </c>
      <c r="R112" s="6">
        <f t="shared" si="24"/>
        <v>32179509.830000006</v>
      </c>
      <c r="S112" s="6">
        <f t="shared" si="24"/>
        <v>67909492.050000012</v>
      </c>
      <c r="T112" s="6">
        <f t="shared" si="24"/>
        <v>37598502.489999995</v>
      </c>
      <c r="U112" s="6">
        <f t="shared" si="24"/>
        <v>78364448.050000012</v>
      </c>
      <c r="V112" s="6">
        <f t="shared" si="24"/>
        <v>54606839.629999995</v>
      </c>
      <c r="W112" s="279">
        <f>W13+W25+W39+W42+W48+W77+W107+W110</f>
        <v>80672168.050000012</v>
      </c>
      <c r="X112" s="8"/>
    </row>
    <row r="115" spans="1:26" ht="18.75">
      <c r="A115" s="296" t="s">
        <v>114</v>
      </c>
      <c r="B115" s="296"/>
      <c r="C115" s="296"/>
      <c r="D115" s="296"/>
      <c r="E115" s="296"/>
      <c r="F115" s="296"/>
      <c r="G115" s="296"/>
      <c r="H115" s="140"/>
      <c r="I115" s="141" t="s">
        <v>115</v>
      </c>
      <c r="W115" s="296" t="s">
        <v>118</v>
      </c>
      <c r="X115" s="296"/>
      <c r="Y115" s="296"/>
      <c r="Z115" s="296"/>
    </row>
  </sheetData>
  <mergeCells count="5">
    <mergeCell ref="E8:J8"/>
    <mergeCell ref="A11:D11"/>
    <mergeCell ref="W115:Z115"/>
    <mergeCell ref="E56:E57"/>
    <mergeCell ref="A115:G115"/>
  </mergeCells>
  <phoneticPr fontId="0" type="noConversion"/>
  <printOptions horizontalCentered="1"/>
  <pageMargins left="0.78740157480314965" right="0.19685039370078741" top="0" bottom="0" header="0" footer="0"/>
  <pageSetup paperSize="9" scale="65" orientation="portrait" verticalDpi="0" r:id="rId1"/>
  <rowBreaks count="1" manualBreakCount="1">
    <brk id="9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2020-11-12T08:54:34Z</cp:lastPrinted>
  <dcterms:created xsi:type="dcterms:W3CDTF">2020-02-20T07:29:24Z</dcterms:created>
  <dcterms:modified xsi:type="dcterms:W3CDTF">2020-11-12T08:54:38Z</dcterms:modified>
</cp:coreProperties>
</file>